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5312" windowHeight="9780" activeTab="2"/>
  </bookViews>
  <sheets>
    <sheet name="Короткая дистанция" sheetId="1" r:id="rId1"/>
    <sheet name="Средняя дистанция" sheetId="2" r:id="rId2"/>
    <sheet name="Длинная дистанция" sheetId="3" r:id="rId3"/>
    <sheet name="КП Длинная" sheetId="4" r:id="rId4"/>
  </sheets>
  <definedNames>
    <definedName name="_xlnm.Print_Titles" localSheetId="0">'Короткая дистанция'!$6:$6</definedName>
    <definedName name="_xlnm.Print_Titles" localSheetId="1">'Средняя дистанция'!$5:$5</definedName>
  </definedNames>
  <calcPr calcMode="manual" fullCalcOnLoad="1"/>
</workbook>
</file>

<file path=xl/sharedStrings.xml><?xml version="1.0" encoding="utf-8"?>
<sst xmlns="http://schemas.openxmlformats.org/spreadsheetml/2006/main" count="265" uniqueCount="209">
  <si>
    <t>№</t>
  </si>
  <si>
    <t>Время старта</t>
  </si>
  <si>
    <t>Время финиша</t>
  </si>
  <si>
    <t>Время на дистанции</t>
  </si>
  <si>
    <t>Участники</t>
  </si>
  <si>
    <t>Кол-во КП</t>
  </si>
  <si>
    <t>Название, ВУЗ</t>
  </si>
  <si>
    <t>% от 1 места</t>
  </si>
  <si>
    <t>Масто абсолютное</t>
  </si>
  <si>
    <t>Вып. Разряд</t>
  </si>
  <si>
    <t>ТГУ, ФФК</t>
  </si>
  <si>
    <t>Сдоба, Новосибирск</t>
  </si>
  <si>
    <t>ВК</t>
  </si>
  <si>
    <t>СибГМУ, СГМУ</t>
  </si>
  <si>
    <t>Экватор, Новосибирск</t>
  </si>
  <si>
    <t>Сошли с дистанции в пос. 86 квартал</t>
  </si>
  <si>
    <t>Баллы</t>
  </si>
  <si>
    <t>АГА</t>
  </si>
  <si>
    <t>АКР</t>
  </si>
  <si>
    <t>БАЙ</t>
  </si>
  <si>
    <t>Бал</t>
  </si>
  <si>
    <t>БЕК</t>
  </si>
  <si>
    <t>БИМ</t>
  </si>
  <si>
    <t>БИС</t>
  </si>
  <si>
    <t>БИЧ</t>
  </si>
  <si>
    <t>БОЙ</t>
  </si>
  <si>
    <t>БОН</t>
  </si>
  <si>
    <t>БРА</t>
  </si>
  <si>
    <t>БЫК</t>
  </si>
  <si>
    <t>ГАЗ</t>
  </si>
  <si>
    <t>ГАТ'</t>
  </si>
  <si>
    <t>ГИД</t>
  </si>
  <si>
    <t>ГОД</t>
  </si>
  <si>
    <t>ГОН</t>
  </si>
  <si>
    <t>ГУЛ</t>
  </si>
  <si>
    <t>ДАО</t>
  </si>
  <si>
    <t>Дон</t>
  </si>
  <si>
    <t>ДУО</t>
  </si>
  <si>
    <t>ДУШ</t>
  </si>
  <si>
    <t>Ель</t>
  </si>
  <si>
    <t>ЖИР</t>
  </si>
  <si>
    <t>ЖУК</t>
  </si>
  <si>
    <t>ЗАД</t>
  </si>
  <si>
    <t>ЗРЯ</t>
  </si>
  <si>
    <t>ЗУБ</t>
  </si>
  <si>
    <t>ЗУД</t>
  </si>
  <si>
    <t>ИЗО</t>
  </si>
  <si>
    <t>ЙОГ</t>
  </si>
  <si>
    <t>ИШЬ</t>
  </si>
  <si>
    <t>КИТ</t>
  </si>
  <si>
    <t>КОМ</t>
  </si>
  <si>
    <t>КОН</t>
  </si>
  <si>
    <t>КУЙ</t>
  </si>
  <si>
    <t>Кус</t>
  </si>
  <si>
    <t>ЛАЗ</t>
  </si>
  <si>
    <t>ЛАЙ</t>
  </si>
  <si>
    <t>ЛЕВ</t>
  </si>
  <si>
    <t>ЛЕЩ</t>
  </si>
  <si>
    <t>ЛОМ</t>
  </si>
  <si>
    <t>ЛЬЕ</t>
  </si>
  <si>
    <t>ЛЭП</t>
  </si>
  <si>
    <t>Люк</t>
  </si>
  <si>
    <t>ЛЯП</t>
  </si>
  <si>
    <t>МОР</t>
  </si>
  <si>
    <t>МУЖ</t>
  </si>
  <si>
    <t>НАЛ</t>
  </si>
  <si>
    <t>Нет</t>
  </si>
  <si>
    <t>ОДА</t>
  </si>
  <si>
    <t>ОКО</t>
  </si>
  <si>
    <t>ОСЫ</t>
  </si>
  <si>
    <t>ПИК</t>
  </si>
  <si>
    <t>ПУД</t>
  </si>
  <si>
    <t>ПУП</t>
  </si>
  <si>
    <t>ПЫХ</t>
  </si>
  <si>
    <t>Раж</t>
  </si>
  <si>
    <t>РАЖ</t>
  </si>
  <si>
    <t>РАЙ</t>
  </si>
  <si>
    <t>РИМ</t>
  </si>
  <si>
    <t>РИС</t>
  </si>
  <si>
    <t>РОГ</t>
  </si>
  <si>
    <t>РЫК</t>
  </si>
  <si>
    <t>РЭП</t>
  </si>
  <si>
    <t>СОН</t>
  </si>
  <si>
    <t>СЮР</t>
  </si>
  <si>
    <t>ТАН</t>
  </si>
  <si>
    <t>Три</t>
  </si>
  <si>
    <t>УЗЫ</t>
  </si>
  <si>
    <t>ХАМ</t>
  </si>
  <si>
    <t>ХИТ</t>
  </si>
  <si>
    <t>ЧАЯ</t>
  </si>
  <si>
    <t>ЧЕК</t>
  </si>
  <si>
    <t>ШАГ</t>
  </si>
  <si>
    <t>ШУМ</t>
  </si>
  <si>
    <t>ЭФА</t>
  </si>
  <si>
    <t>Явь</t>
  </si>
  <si>
    <t>Яма</t>
  </si>
  <si>
    <t>Штраф</t>
  </si>
  <si>
    <t>Время Финиша</t>
  </si>
  <si>
    <t>Название, клуб, город</t>
  </si>
  <si>
    <t>Мелкомуков Василий, Петров Денис, Литвишко Евгений, Никитин Василий, Рудиков Евгений</t>
  </si>
  <si>
    <t>Черемнов Михаил, Печникова Анастасия, Фатеева Вера, Дмитриенко Дмитрий</t>
  </si>
  <si>
    <t>Семёнов Павел, Шаталов Евгений, Иванов Никита, Кузнецов Максим, Куликов Кирилл</t>
  </si>
  <si>
    <t>Фальман Максим, Кубранов Андрей, Семарджиди Янис, Мирошников Андрей</t>
  </si>
  <si>
    <t>Янтарь, т/к Янтарь, г. Северск</t>
  </si>
  <si>
    <t>МС</t>
  </si>
  <si>
    <t>ранг</t>
  </si>
  <si>
    <t>КМС</t>
  </si>
  <si>
    <t>Ранг соревнований</t>
  </si>
  <si>
    <t>Класс дистанции:</t>
  </si>
  <si>
    <t>Ранг соревнований:</t>
  </si>
  <si>
    <t>Синкин Иван,                Вагина Екатерина, Житков Александр, Бутиков Вячеслав</t>
  </si>
  <si>
    <t>Котлеты, сборная Ариадна-Берендеи, г. Томск</t>
  </si>
  <si>
    <t>Интервенция, ТАКТ ТУСУР, г. Томск</t>
  </si>
  <si>
    <t>Т/к КЕДР ТСЦ Панда, г. Новосибирск</t>
  </si>
  <si>
    <t>Чистое небо, ТПУ, г. Томск</t>
  </si>
  <si>
    <t>Амазонки ТПУ, г. Томск</t>
  </si>
  <si>
    <t>ГроупВайн, ТПУ, Амазонки</t>
  </si>
  <si>
    <t>ОктоберФест, Такт ТУСУР</t>
  </si>
  <si>
    <t>Назырова Зарина, Бычков Вячеслав, Покорны Ондрей, Сыроватко Юлия</t>
  </si>
  <si>
    <t>Зигзаг удачи,Альтус, СГМУ</t>
  </si>
  <si>
    <t>Брови в кулак, Амазонки, ТПУ</t>
  </si>
  <si>
    <t>Кабаны, Томск</t>
  </si>
  <si>
    <t>Вертикаль, ТГАСУ, Томск</t>
  </si>
  <si>
    <t>Шунайлов Андрей, Балашев Вячеслав, Апарин Фёдор, Шильников Владимир</t>
  </si>
  <si>
    <t>МОУ ДОД ГДД(Ю)Т им. Н.К. Крупской ЦТиК г. Новокузнецк</t>
  </si>
  <si>
    <t>ТСК КузГПА г. Новокузнецк</t>
  </si>
  <si>
    <t>Пикник на обочине, Томск</t>
  </si>
  <si>
    <t>Борисова Татьяна, Петров Андрей, Науменко Валерий, Зеленская Светлана, Меркулов Дмитрий</t>
  </si>
  <si>
    <t>Черепашки, ТАКТ, ТУСУР</t>
  </si>
  <si>
    <t>Финишировали в пос. Кисловка</t>
  </si>
  <si>
    <t xml:space="preserve">Финишировали после закрытия </t>
  </si>
  <si>
    <t>Итоговый протокол Открытого чемпионата Томской области по спортивному туризму</t>
  </si>
  <si>
    <t>(дистанция - комбинированная - группа)</t>
  </si>
  <si>
    <t>пос. Киреевск - пос. Тимирязево (07-09 октября 2011)</t>
  </si>
  <si>
    <t>Ленский Александр, Зайцев Антон,     Баранов Илья, Лукъянченко Екатерина, Ершов Алексей</t>
  </si>
  <si>
    <t>Семенюк Степан, Шишкова Надежда, Сураев Артур,        Дабижа Андрей</t>
  </si>
  <si>
    <t>Власкин Федор,     Кузьмин Дмитрий, Борисов Николай,     Адеев Евгений</t>
  </si>
  <si>
    <t>Усольцев Александр, Ятыгин Роман,      Шеламов Валентин, Ливенец Александр</t>
  </si>
  <si>
    <t>Павличев Глеб,     Шипулин Владимир, Егунов Олег,        Ермолаев Андрей, Гольцев Александр</t>
  </si>
  <si>
    <t>Березовская Марина, Жбанова Анастасия, Каминская Мария, Долотов Александр, Шатохин Павел,     Дудевич Екатерина</t>
  </si>
  <si>
    <t>Смолин Андрей,     Величко Марина, Кузьмина Анна, Григорьева Ксения, Варламова Ольга</t>
  </si>
  <si>
    <t>Бутылин Иван,     Моськина Марина, Сербинов Василий, Коновалов Даниил, Койнов Виктор,        Сухов Алексей</t>
  </si>
  <si>
    <t>Петров Евгений, Цилинкевич Татьяна, Сафронова Анастасия, Мельчина Софья, Кушнер Артём,      Волков Григорий</t>
  </si>
  <si>
    <t>Яковлев Евгений, Гаврилов Георгий, Филатов Егор,     Кудрявцев Иван</t>
  </si>
  <si>
    <t>Абрамов Сергей,    Бутусов Павел, Пересыпкин Михаил, Русаков Алексей</t>
  </si>
  <si>
    <t>8-9</t>
  </si>
  <si>
    <t>Итоговый протокол Первенства ВУЗов г. Томска по спортивному туризму</t>
  </si>
  <si>
    <t>д. Верхне-Сеченово - пос. Тимирязево (08-09 октября 2011)</t>
  </si>
  <si>
    <t>Класс дистанции</t>
  </si>
  <si>
    <t>Вольф Андрей,     Вольф Алексей, Копченов Владислав, Буялова Ирина,       Николя Юий</t>
  </si>
  <si>
    <t>Место в универсиаде</t>
  </si>
  <si>
    <t>Кошкаров Антон, Буряков Cтанислав, Гайсин Фархат, Подлесный Александр, Корслик Виталий</t>
  </si>
  <si>
    <t>Вертикаль, КТ ТиА Вертикаль, г. Новосибирск</t>
  </si>
  <si>
    <t xml:space="preserve">Гл. судья </t>
  </si>
  <si>
    <t>Гл. секретарь</t>
  </si>
  <si>
    <t>Зюзина Н.В., сс1к</t>
  </si>
  <si>
    <t>Ананина Е.В, сс3к</t>
  </si>
  <si>
    <t xml:space="preserve">10 - 11 </t>
  </si>
  <si>
    <t>кмс</t>
  </si>
  <si>
    <t>Итоговый протокол Открытого первенства ТГУ по спортивному туризму</t>
  </si>
  <si>
    <t>Детская подгруппа</t>
  </si>
  <si>
    <t>Взрослая подгруппа</t>
  </si>
  <si>
    <t>ЗОВ</t>
  </si>
  <si>
    <t>Мельников Олег, Альбова Виктория, Есипенко Елена, Белянкин Евгений</t>
  </si>
  <si>
    <t>Тайга</t>
  </si>
  <si>
    <t>Кол-во, чел</t>
  </si>
  <si>
    <t>Нефедов Владимир, Голубева Мари, Остроушенко Михаил, Минкина Екатерина</t>
  </si>
  <si>
    <t>Всего</t>
  </si>
  <si>
    <t>Название, Организация</t>
  </si>
  <si>
    <t>Загул, т/к Берендеи ТГУ</t>
  </si>
  <si>
    <t>Фрегат, т/к Фрегат</t>
  </si>
  <si>
    <t>Берендеи, т/к Берендеи ТГУ</t>
  </si>
  <si>
    <t>Спектр, спелеоклуб Спектр, ТГУ</t>
  </si>
  <si>
    <t>Ищук Александр, Лахин Алексей, Шмакова Юлия, Брагин Иван, Андреева Анна, Смирнова Людмила</t>
  </si>
  <si>
    <t>Бизоны, тск Амазонки</t>
  </si>
  <si>
    <t>Горюнов Евгений, Данила Кристина, Долговых Константин, Рыбников Алексей, Дериглазов Алексей</t>
  </si>
  <si>
    <t>Арба, клуб Арба</t>
  </si>
  <si>
    <t>Ева-на, тск АРБА</t>
  </si>
  <si>
    <t>Родионов Александр, Лузан Андрей, Маринченко Валентин, Пикулина Екатерина, Олексов Никита</t>
  </si>
  <si>
    <t>Вечный двигатель, Альпклуб ТГУ</t>
  </si>
  <si>
    <t>Амазонки, тск Амазонки ТПУ</t>
  </si>
  <si>
    <t>Климентенко Иван, Комиссаров Дмитрий, Логинова Наталья, Костылева Анастасия, Алексеев Владимир, Шаганова Эльвира</t>
  </si>
  <si>
    <t>Артюшин Вячеслав, Темерева Елена, Воронин Николай, Егорова Марина, Измайлов Игорь, Важенина Анастасия</t>
  </si>
  <si>
    <t>Муравейник</t>
  </si>
  <si>
    <t>Нуруллин Марат, Устюжанин Сергей, Рогова Надежда, Барышникова Юлия, Шипунов Максим</t>
  </si>
  <si>
    <t>Люди в опасности</t>
  </si>
  <si>
    <t>Ковалева анастасия, Рехтина Ирина, Лаврентьев Алексей, Русаков Дмитрий, Лосева Тамара</t>
  </si>
  <si>
    <t>Журавлята, т/к Берендеи</t>
  </si>
  <si>
    <t>Сборная Томска</t>
  </si>
  <si>
    <t>Место</t>
  </si>
  <si>
    <t>Плишкина Анна,    Краснов Никита,      Соколов Дима, Джумабаев Богдан, Бадмаринчинова Аюна</t>
  </si>
  <si>
    <t>Левашова Юлия, Шунилова Соня, Шунилова Тая,      Маринина Соня,      Липовка Егор,     Иринархов Валерий</t>
  </si>
  <si>
    <t>Крылатый 1, ДДЮ КЕДР</t>
  </si>
  <si>
    <t>Мулюкова Надежда, Ковтун Михаил,     Никитин Владимир, Хайлев Валера,       Карпачёв Кирилл</t>
  </si>
  <si>
    <t>Стронин Олег,      Стронина Дарья, Слободнякова Галина, Степанов Павел, Димитрюк Наталья</t>
  </si>
  <si>
    <t>Дерюгина Светлана, Садырин Антон, Ездакова Юлия, Топорков Сергей,      Миртов Сергей</t>
  </si>
  <si>
    <t>Панин Андрей, Войцеховский Алексей, Гребенюк Вячеслав, Овчинникова Екатерина, Нога  Никита,              Бажин Андрей</t>
  </si>
  <si>
    <t>Милованов Николай,       Бер Мария,               Крибижекова Екатерина, Милошенко Александр</t>
  </si>
  <si>
    <t>Бычков Дмитрий, Безряков Алексей, Ермаков Павел,             Костин Максим,             Бычкова Елизавета, Провоторов Андрей</t>
  </si>
  <si>
    <t>Вихляев Сергей, Мокринский Дмитрий, Дробов Алексей,               Груздев Евгений, Андросова Екатерина, Лехан Евгений,               Гонцова Мария, Мозолева Анна</t>
  </si>
  <si>
    <t>Авдюшина Елена, Мысякина Владлена, Косых Дмитрий, Игнатьева Яна,            Рыбка Павел</t>
  </si>
  <si>
    <t>Шестаков Петр,     Корчиков В,                     Захарцев С,                      Адановская Алиса, Ставков Эдуард,                          Старцев Алексей, Амиров Нурали,                    Волков Дмитрий, Сипович Ольга, Фоминых Наталья, Бондарева Надежда, Сукачева Елена</t>
  </si>
  <si>
    <t>-</t>
  </si>
  <si>
    <t>Макунин А.А., сс2к</t>
  </si>
  <si>
    <t>Сальтус, т/к Альтус (СГМУ), г. Томск</t>
  </si>
  <si>
    <t>Гепард, ДДЮ Кедр</t>
  </si>
  <si>
    <t>Крылатый 2, ДДЮ КЕДР</t>
  </si>
  <si>
    <t>Даша и Ко, сборная</t>
  </si>
  <si>
    <t>пос. 86 квартал - пос. Тимирязево (09 октября 2011)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</si>
</sst>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h]:mm:ss;@"/>
    <numFmt numFmtId="166" formatCode="dd/mm/yy\ h:mm;@"/>
    <numFmt numFmtId="167" formatCode="mmm/yyyy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52">
      <alignment/>
      <protection/>
    </xf>
    <xf numFmtId="1" fontId="2" fillId="0" borderId="0" xfId="52" applyNumberFormat="1">
      <alignment/>
      <protection/>
    </xf>
    <xf numFmtId="0" fontId="2" fillId="0" borderId="0" xfId="52" applyAlignment="1">
      <alignment horizontal="center"/>
      <protection/>
    </xf>
    <xf numFmtId="1" fontId="20" fillId="0" borderId="0" xfId="52" applyNumberFormat="1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10" fillId="0" borderId="10" xfId="52" applyFont="1" applyBorder="1" applyAlignment="1">
      <alignment horizontal="center"/>
      <protection/>
    </xf>
    <xf numFmtId="1" fontId="2" fillId="0" borderId="10" xfId="52" applyNumberFormat="1" applyFont="1" applyBorder="1" applyAlignment="1">
      <alignment horizontal="center"/>
      <protection/>
    </xf>
    <xf numFmtId="1" fontId="2" fillId="0" borderId="10" xfId="52" applyNumberFormat="1" applyBorder="1">
      <alignment/>
      <protection/>
    </xf>
    <xf numFmtId="0" fontId="2" fillId="0" borderId="10" xfId="52" applyBorder="1">
      <alignment/>
      <protection/>
    </xf>
    <xf numFmtId="0" fontId="23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" fontId="0" fillId="0" borderId="10" xfId="0" applyNumberFormat="1" applyBorder="1" applyAlignment="1">
      <alignment horizontal="center" vertical="center"/>
    </xf>
    <xf numFmtId="22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22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22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23" fillId="0" borderId="0" xfId="0" applyFont="1" applyAlignment="1">
      <alignment/>
    </xf>
    <xf numFmtId="1" fontId="2" fillId="0" borderId="0" xfId="52" applyNumberFormat="1" applyFont="1">
      <alignment/>
      <protection/>
    </xf>
    <xf numFmtId="0" fontId="0" fillId="0" borderId="0" xfId="0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2" fontId="0" fillId="0" borderId="10" xfId="0" applyNumberForma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" fontId="2" fillId="0" borderId="0" xfId="52" applyNumberFormat="1" applyAlignment="1">
      <alignment/>
      <protection/>
    </xf>
    <xf numFmtId="0" fontId="2" fillId="0" borderId="0" xfId="52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нтрольные пункт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PageLayoutView="0" workbookViewId="0" topLeftCell="A1">
      <selection activeCell="P25" sqref="P25"/>
    </sheetView>
  </sheetViews>
  <sheetFormatPr defaultColWidth="9.00390625" defaultRowHeight="12.75"/>
  <cols>
    <col min="1" max="1" width="4.50390625" style="0" customWidth="1"/>
    <col min="2" max="2" width="15.00390625" style="0" customWidth="1"/>
    <col min="3" max="3" width="22.875" style="0" customWidth="1"/>
    <col min="4" max="4" width="7.50390625" style="0" customWidth="1"/>
    <col min="5" max="5" width="6.625" style="0" bestFit="1" customWidth="1"/>
    <col min="6" max="6" width="14.50390625" style="0" bestFit="1" customWidth="1"/>
    <col min="7" max="7" width="15.50390625" style="0" bestFit="1" customWidth="1"/>
    <col min="8" max="8" width="9.875" style="0" bestFit="1" customWidth="1"/>
    <col min="9" max="9" width="6.375" style="0" bestFit="1" customWidth="1"/>
  </cols>
  <sheetData>
    <row r="1" spans="1:17" ht="17.25">
      <c r="A1" s="42" t="s">
        <v>159</v>
      </c>
      <c r="B1" s="42"/>
      <c r="C1" s="42"/>
      <c r="D1" s="42"/>
      <c r="E1" s="42"/>
      <c r="F1" s="42"/>
      <c r="G1" s="42"/>
      <c r="H1" s="42"/>
      <c r="I1" s="42"/>
      <c r="J1" s="26"/>
      <c r="K1" s="26"/>
      <c r="L1" s="26"/>
      <c r="M1" s="26"/>
      <c r="N1" s="26"/>
      <c r="O1" s="26"/>
      <c r="P1" s="26"/>
      <c r="Q1" s="26"/>
    </row>
    <row r="2" spans="1:17" ht="17.25">
      <c r="A2" s="42" t="s">
        <v>132</v>
      </c>
      <c r="B2" s="42"/>
      <c r="C2" s="42"/>
      <c r="D2" s="42"/>
      <c r="E2" s="42"/>
      <c r="F2" s="42"/>
      <c r="G2" s="42"/>
      <c r="H2" s="42"/>
      <c r="I2" s="42"/>
      <c r="J2" s="26"/>
      <c r="K2" s="26"/>
      <c r="L2" s="26"/>
      <c r="M2" s="26"/>
      <c r="N2" s="26"/>
      <c r="O2" s="26"/>
      <c r="P2" s="26"/>
      <c r="Q2" s="26"/>
    </row>
    <row r="3" spans="1:17" ht="17.25">
      <c r="A3" s="29"/>
      <c r="B3" s="42" t="s">
        <v>208</v>
      </c>
      <c r="C3" s="42"/>
      <c r="D3" s="42"/>
      <c r="E3" s="42"/>
      <c r="F3" s="42"/>
      <c r="G3" s="42"/>
      <c r="H3" s="42"/>
      <c r="I3" s="29"/>
      <c r="J3" s="26"/>
      <c r="K3" s="26"/>
      <c r="L3" s="26"/>
      <c r="M3" s="26"/>
      <c r="N3" s="26"/>
      <c r="O3" s="26"/>
      <c r="P3" s="26"/>
      <c r="Q3" s="26"/>
    </row>
    <row r="5" ht="12.75">
      <c r="A5" s="39" t="s">
        <v>160</v>
      </c>
    </row>
    <row r="6" spans="1:9" ht="39">
      <c r="A6" s="13" t="s">
        <v>0</v>
      </c>
      <c r="B6" s="16" t="s">
        <v>168</v>
      </c>
      <c r="C6" s="16" t="s">
        <v>4</v>
      </c>
      <c r="D6" s="13" t="s">
        <v>165</v>
      </c>
      <c r="E6" s="13" t="s">
        <v>5</v>
      </c>
      <c r="F6" s="13" t="s">
        <v>1</v>
      </c>
      <c r="G6" s="13" t="s">
        <v>2</v>
      </c>
      <c r="H6" s="13" t="s">
        <v>3</v>
      </c>
      <c r="I6" s="13" t="s">
        <v>189</v>
      </c>
    </row>
    <row r="7" spans="1:9" ht="66">
      <c r="A7" s="15">
        <v>1</v>
      </c>
      <c r="B7" s="16" t="s">
        <v>192</v>
      </c>
      <c r="C7" s="22" t="s">
        <v>193</v>
      </c>
      <c r="D7" s="15">
        <v>5</v>
      </c>
      <c r="E7" s="15">
        <v>15</v>
      </c>
      <c r="F7" s="18">
        <v>40825.38888888889</v>
      </c>
      <c r="G7" s="18">
        <v>40825.714583333334</v>
      </c>
      <c r="H7" s="19">
        <f aca="true" t="shared" si="0" ref="H7:H12">G7-F7</f>
        <v>0.3256944444437977</v>
      </c>
      <c r="I7" s="15">
        <v>1</v>
      </c>
    </row>
    <row r="8" spans="1:9" ht="63" customHeight="1">
      <c r="A8" s="15">
        <v>17</v>
      </c>
      <c r="B8" s="16" t="s">
        <v>205</v>
      </c>
      <c r="C8" s="22" t="s">
        <v>190</v>
      </c>
      <c r="D8" s="15">
        <v>5</v>
      </c>
      <c r="E8" s="15">
        <v>15</v>
      </c>
      <c r="F8" s="18">
        <v>40825.38888888889</v>
      </c>
      <c r="G8" s="18">
        <v>40825.75208333333</v>
      </c>
      <c r="H8" s="19">
        <f t="shared" si="0"/>
        <v>0.3631944444423425</v>
      </c>
      <c r="I8" s="15">
        <v>2</v>
      </c>
    </row>
    <row r="9" spans="1:9" ht="78.75">
      <c r="A9" s="15">
        <v>2</v>
      </c>
      <c r="B9" s="16" t="s">
        <v>206</v>
      </c>
      <c r="C9" s="22" t="s">
        <v>191</v>
      </c>
      <c r="D9" s="15">
        <v>6</v>
      </c>
      <c r="E9" s="15">
        <v>15</v>
      </c>
      <c r="F9" s="18">
        <v>40825.38888888889</v>
      </c>
      <c r="G9" s="18">
        <v>40825.760416666664</v>
      </c>
      <c r="H9" s="19">
        <f t="shared" si="0"/>
        <v>0.3715277777737356</v>
      </c>
      <c r="I9" s="15">
        <v>3</v>
      </c>
    </row>
    <row r="10" spans="1:9" ht="66">
      <c r="A10" s="15">
        <v>8</v>
      </c>
      <c r="B10" s="16" t="s">
        <v>207</v>
      </c>
      <c r="C10" s="22" t="s">
        <v>194</v>
      </c>
      <c r="D10" s="15">
        <v>5</v>
      </c>
      <c r="E10" s="15">
        <v>15</v>
      </c>
      <c r="F10" s="18">
        <v>40825.38888888889</v>
      </c>
      <c r="G10" s="18">
        <v>40825.770833333336</v>
      </c>
      <c r="H10" s="19">
        <f t="shared" si="0"/>
        <v>0.3819444444452529</v>
      </c>
      <c r="I10" s="15">
        <v>4</v>
      </c>
    </row>
    <row r="11" spans="1:9" ht="66">
      <c r="A11" s="15">
        <v>4</v>
      </c>
      <c r="B11" s="16" t="s">
        <v>176</v>
      </c>
      <c r="C11" s="22" t="s">
        <v>195</v>
      </c>
      <c r="D11" s="15">
        <v>5</v>
      </c>
      <c r="E11" s="15">
        <v>14</v>
      </c>
      <c r="F11" s="18">
        <v>40825.38888888889</v>
      </c>
      <c r="G11" s="18">
        <v>40825.76944444444</v>
      </c>
      <c r="H11" s="19">
        <f t="shared" si="0"/>
        <v>0.38055555555183673</v>
      </c>
      <c r="I11" s="15">
        <v>5</v>
      </c>
    </row>
    <row r="12" spans="1:9" ht="78.75">
      <c r="A12" s="15">
        <v>12</v>
      </c>
      <c r="B12" s="16" t="s">
        <v>170</v>
      </c>
      <c r="C12" s="22" t="s">
        <v>196</v>
      </c>
      <c r="D12" s="15">
        <v>6</v>
      </c>
      <c r="E12" s="15">
        <v>13</v>
      </c>
      <c r="F12" s="18">
        <v>40825.38888888889</v>
      </c>
      <c r="G12" s="18">
        <v>40825.833333333336</v>
      </c>
      <c r="H12" s="19">
        <f t="shared" si="0"/>
        <v>0.4444444444452529</v>
      </c>
      <c r="I12" s="15">
        <v>6</v>
      </c>
    </row>
    <row r="13" spans="3:4" ht="12.75">
      <c r="C13" s="28" t="s">
        <v>167</v>
      </c>
      <c r="D13">
        <f>SUM(D7:D12)</f>
        <v>32</v>
      </c>
    </row>
    <row r="15" ht="12.75">
      <c r="A15" s="39" t="s">
        <v>161</v>
      </c>
    </row>
    <row r="16" spans="1:9" ht="39">
      <c r="A16" s="13" t="s">
        <v>0</v>
      </c>
      <c r="B16" s="16" t="s">
        <v>168</v>
      </c>
      <c r="C16" s="16" t="s">
        <v>4</v>
      </c>
      <c r="D16" s="13" t="s">
        <v>165</v>
      </c>
      <c r="E16" s="13" t="s">
        <v>5</v>
      </c>
      <c r="F16" s="13" t="s">
        <v>1</v>
      </c>
      <c r="G16" s="13" t="s">
        <v>2</v>
      </c>
      <c r="H16" s="13" t="s">
        <v>3</v>
      </c>
      <c r="I16" s="13" t="s">
        <v>189</v>
      </c>
    </row>
    <row r="17" spans="1:9" ht="52.5">
      <c r="A17" s="15">
        <v>18</v>
      </c>
      <c r="B17" s="16" t="s">
        <v>187</v>
      </c>
      <c r="C17" s="22" t="s">
        <v>197</v>
      </c>
      <c r="D17" s="15">
        <v>4</v>
      </c>
      <c r="E17" s="15">
        <v>15</v>
      </c>
      <c r="F17" s="18">
        <v>40825.38888888889</v>
      </c>
      <c r="G17" s="18">
        <v>40825.67222222222</v>
      </c>
      <c r="H17" s="19">
        <f aca="true" t="shared" si="1" ref="H17:H29">G17-F17</f>
        <v>0.28333333333284827</v>
      </c>
      <c r="I17" s="15">
        <v>1</v>
      </c>
    </row>
    <row r="18" spans="1:9" ht="78.75">
      <c r="A18" s="15">
        <v>14</v>
      </c>
      <c r="B18" s="16" t="s">
        <v>164</v>
      </c>
      <c r="C18" s="22" t="s">
        <v>198</v>
      </c>
      <c r="D18" s="15">
        <v>6</v>
      </c>
      <c r="E18" s="15">
        <v>15</v>
      </c>
      <c r="F18" s="18">
        <v>40825.38888888889</v>
      </c>
      <c r="G18" s="18">
        <v>40825.71875</v>
      </c>
      <c r="H18" s="19">
        <f t="shared" si="1"/>
        <v>0.32986111110949423</v>
      </c>
      <c r="I18" s="15">
        <v>2</v>
      </c>
    </row>
    <row r="19" spans="1:9" ht="105">
      <c r="A19" s="15">
        <v>16</v>
      </c>
      <c r="B19" s="16" t="s">
        <v>169</v>
      </c>
      <c r="C19" s="22" t="s">
        <v>199</v>
      </c>
      <c r="D19" s="15">
        <v>8</v>
      </c>
      <c r="E19" s="15">
        <v>15</v>
      </c>
      <c r="F19" s="18">
        <v>40825.38888888889</v>
      </c>
      <c r="G19" s="18">
        <v>40825.72222222222</v>
      </c>
      <c r="H19" s="19">
        <f t="shared" si="1"/>
        <v>0.3333333333284827</v>
      </c>
      <c r="I19" s="15">
        <v>3</v>
      </c>
    </row>
    <row r="20" spans="1:9" ht="78.75">
      <c r="A20" s="15">
        <v>19</v>
      </c>
      <c r="B20" s="16" t="s">
        <v>188</v>
      </c>
      <c r="C20" s="22" t="s">
        <v>182</v>
      </c>
      <c r="D20" s="15">
        <v>6</v>
      </c>
      <c r="E20" s="15">
        <v>15</v>
      </c>
      <c r="F20" s="18">
        <v>40825.38888888889</v>
      </c>
      <c r="G20" s="18">
        <v>40825.72777777778</v>
      </c>
      <c r="H20" s="19">
        <f t="shared" si="1"/>
        <v>0.3388888888875954</v>
      </c>
      <c r="I20" s="15">
        <v>4</v>
      </c>
    </row>
    <row r="21" spans="1:9" ht="66">
      <c r="A21" s="15">
        <v>3</v>
      </c>
      <c r="B21" s="16" t="s">
        <v>177</v>
      </c>
      <c r="C21" s="22" t="s">
        <v>178</v>
      </c>
      <c r="D21" s="15">
        <v>5</v>
      </c>
      <c r="E21" s="15">
        <v>15</v>
      </c>
      <c r="F21" s="18">
        <v>40825.38888888889</v>
      </c>
      <c r="G21" s="18">
        <v>40825.74236111111</v>
      </c>
      <c r="H21" s="19">
        <f t="shared" si="1"/>
        <v>0.35347222221753327</v>
      </c>
      <c r="I21" s="15">
        <v>5</v>
      </c>
    </row>
    <row r="22" spans="1:9" ht="66">
      <c r="A22" s="15">
        <v>15</v>
      </c>
      <c r="B22" s="16" t="s">
        <v>171</v>
      </c>
      <c r="C22" s="22" t="s">
        <v>200</v>
      </c>
      <c r="D22" s="15">
        <v>5</v>
      </c>
      <c r="E22" s="15">
        <v>15</v>
      </c>
      <c r="F22" s="18">
        <v>40825.38888888889</v>
      </c>
      <c r="G22" s="18">
        <v>40825.75069444445</v>
      </c>
      <c r="H22" s="19">
        <f t="shared" si="1"/>
        <v>0.3618055555562023</v>
      </c>
      <c r="I22" s="15">
        <v>6</v>
      </c>
    </row>
    <row r="23" spans="1:9" ht="66">
      <c r="A23" s="15">
        <v>6</v>
      </c>
      <c r="B23" s="16" t="s">
        <v>174</v>
      </c>
      <c r="C23" s="22" t="s">
        <v>175</v>
      </c>
      <c r="D23" s="15">
        <v>5</v>
      </c>
      <c r="E23" s="15">
        <v>15</v>
      </c>
      <c r="F23" s="18">
        <v>40825.38888888889</v>
      </c>
      <c r="G23" s="18">
        <v>40825.76527777778</v>
      </c>
      <c r="H23" s="19">
        <f t="shared" si="1"/>
        <v>0.3763888888861402</v>
      </c>
      <c r="I23" s="15">
        <v>7</v>
      </c>
    </row>
    <row r="24" spans="1:9" ht="66">
      <c r="A24" s="15">
        <v>5</v>
      </c>
      <c r="B24" s="16" t="s">
        <v>185</v>
      </c>
      <c r="C24" s="22" t="s">
        <v>186</v>
      </c>
      <c r="D24" s="15">
        <v>5</v>
      </c>
      <c r="E24" s="15">
        <v>15</v>
      </c>
      <c r="F24" s="18">
        <v>40825.38888888889</v>
      </c>
      <c r="G24" s="18">
        <v>40825.87152777778</v>
      </c>
      <c r="H24" s="19">
        <f t="shared" si="1"/>
        <v>0.48263888889050577</v>
      </c>
      <c r="I24" s="15">
        <v>8</v>
      </c>
    </row>
    <row r="25" spans="1:9" ht="66">
      <c r="A25" s="15">
        <v>7</v>
      </c>
      <c r="B25" s="16" t="s">
        <v>172</v>
      </c>
      <c r="C25" s="22" t="s">
        <v>173</v>
      </c>
      <c r="D25" s="15">
        <v>6</v>
      </c>
      <c r="E25" s="15">
        <v>15</v>
      </c>
      <c r="F25" s="18">
        <v>40825.38888888889</v>
      </c>
      <c r="G25" s="18">
        <v>40825.916666666664</v>
      </c>
      <c r="H25" s="19">
        <f t="shared" si="1"/>
        <v>0.5277777777737356</v>
      </c>
      <c r="I25" s="15">
        <v>9</v>
      </c>
    </row>
    <row r="26" spans="1:9" ht="78.75">
      <c r="A26" s="15">
        <v>11</v>
      </c>
      <c r="B26" s="16" t="s">
        <v>180</v>
      </c>
      <c r="C26" s="22" t="s">
        <v>181</v>
      </c>
      <c r="D26" s="15">
        <v>6</v>
      </c>
      <c r="E26" s="15">
        <v>14</v>
      </c>
      <c r="F26" s="18">
        <v>40825.38888888889</v>
      </c>
      <c r="G26" s="18">
        <v>40825.819444444445</v>
      </c>
      <c r="H26" s="19">
        <f>G26-F26</f>
        <v>0.4305555555547471</v>
      </c>
      <c r="I26" s="15">
        <v>10</v>
      </c>
    </row>
    <row r="27" spans="1:9" ht="158.25">
      <c r="A27" s="15">
        <v>10</v>
      </c>
      <c r="B27" s="16" t="s">
        <v>179</v>
      </c>
      <c r="C27" s="22" t="s">
        <v>201</v>
      </c>
      <c r="D27" s="15">
        <v>12</v>
      </c>
      <c r="E27" s="15">
        <v>14</v>
      </c>
      <c r="F27" s="18">
        <v>40825.38888888889</v>
      </c>
      <c r="G27" s="18">
        <v>40825.88958333333</v>
      </c>
      <c r="H27" s="19">
        <f t="shared" si="1"/>
        <v>0.5006944444394321</v>
      </c>
      <c r="I27" s="15">
        <v>11</v>
      </c>
    </row>
    <row r="28" spans="1:9" ht="66">
      <c r="A28" s="15">
        <v>9</v>
      </c>
      <c r="B28" s="16" t="s">
        <v>183</v>
      </c>
      <c r="C28" s="22" t="s">
        <v>184</v>
      </c>
      <c r="D28" s="15">
        <v>5</v>
      </c>
      <c r="E28" s="15">
        <v>14</v>
      </c>
      <c r="F28" s="18">
        <v>40825.38888888889</v>
      </c>
      <c r="G28" s="18">
        <v>40825.916666666664</v>
      </c>
      <c r="H28" s="19">
        <f t="shared" si="1"/>
        <v>0.5277777777737356</v>
      </c>
      <c r="I28" s="15">
        <v>12</v>
      </c>
    </row>
    <row r="29" spans="1:9" ht="52.5">
      <c r="A29" s="15">
        <v>13</v>
      </c>
      <c r="B29" s="16" t="s">
        <v>162</v>
      </c>
      <c r="C29" s="22" t="s">
        <v>163</v>
      </c>
      <c r="D29" s="15">
        <v>4</v>
      </c>
      <c r="E29" s="15">
        <v>0</v>
      </c>
      <c r="F29" s="18">
        <v>40825.38888888889</v>
      </c>
      <c r="G29" s="18">
        <v>40825.916666666664</v>
      </c>
      <c r="H29" s="19">
        <f t="shared" si="1"/>
        <v>0.5277777777737356</v>
      </c>
      <c r="I29" s="15">
        <v>13</v>
      </c>
    </row>
    <row r="30" spans="3:4" ht="12.75">
      <c r="C30" s="28" t="s">
        <v>167</v>
      </c>
      <c r="D30">
        <f>SUM(D17:D29)</f>
        <v>77</v>
      </c>
    </row>
    <row r="32" spans="3:10" ht="12.75">
      <c r="C32" s="27" t="s">
        <v>153</v>
      </c>
      <c r="F32" s="43" t="s">
        <v>203</v>
      </c>
      <c r="G32" s="43"/>
      <c r="H32" s="43"/>
      <c r="I32" s="43"/>
      <c r="J32" s="43"/>
    </row>
    <row r="34" spans="3:10" ht="12.75">
      <c r="C34" s="28" t="s">
        <v>154</v>
      </c>
      <c r="F34" s="43" t="s">
        <v>156</v>
      </c>
      <c r="G34" s="43"/>
      <c r="H34" s="43"/>
      <c r="I34" s="43"/>
      <c r="J34" s="43"/>
    </row>
  </sheetData>
  <sheetProtection/>
  <mergeCells count="5">
    <mergeCell ref="A1:I1"/>
    <mergeCell ref="A2:I2"/>
    <mergeCell ref="F32:J32"/>
    <mergeCell ref="F34:J34"/>
    <mergeCell ref="B3:H3"/>
  </mergeCells>
  <printOptions/>
  <pageMargins left="0.4330708661417323" right="0.35433070866141736" top="0.58" bottom="0.65" header="0.5118110236220472" footer="0.5118110236220472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selection activeCell="B3" sqref="B3:H3"/>
    </sheetView>
  </sheetViews>
  <sheetFormatPr defaultColWidth="9.00390625" defaultRowHeight="12.75"/>
  <cols>
    <col min="1" max="1" width="4.375" style="0" customWidth="1"/>
    <col min="2" max="2" width="20.125" style="0" customWidth="1"/>
    <col min="3" max="3" width="23.00390625" style="0" customWidth="1"/>
    <col min="4" max="4" width="7.875" style="0" customWidth="1"/>
    <col min="5" max="5" width="8.00390625" style="2" customWidth="1"/>
    <col min="6" max="6" width="4.125" style="2" bestFit="1" customWidth="1"/>
    <col min="7" max="7" width="3.625" style="2" customWidth="1"/>
    <col min="8" max="9" width="3.50390625" style="2" customWidth="1"/>
    <col min="10" max="10" width="4.625" style="2" bestFit="1" customWidth="1"/>
    <col min="11" max="11" width="15.50390625" style="0" bestFit="1" customWidth="1"/>
    <col min="12" max="12" width="15.50390625" style="0" customWidth="1"/>
    <col min="13" max="13" width="13.625" style="0" customWidth="1"/>
    <col min="14" max="15" width="12.125" style="0" customWidth="1"/>
  </cols>
  <sheetData>
    <row r="1" spans="1:17" ht="17.25">
      <c r="A1" s="47" t="s">
        <v>146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7.25">
      <c r="A2" s="47" t="s">
        <v>132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2.75">
      <c r="A3" s="2"/>
      <c r="B3" s="2"/>
      <c r="C3" s="43" t="s">
        <v>147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2"/>
      <c r="O3" s="43" t="s">
        <v>148</v>
      </c>
      <c r="P3" s="43"/>
      <c r="Q3" s="12">
        <v>2</v>
      </c>
    </row>
    <row r="4" spans="15:17" ht="12.75">
      <c r="O4" s="43" t="s">
        <v>107</v>
      </c>
      <c r="P4" s="43"/>
      <c r="Q4" s="12">
        <f>SUM(J6:J11)</f>
        <v>23.8</v>
      </c>
    </row>
    <row r="5" spans="1:19" ht="26.25">
      <c r="A5" s="16" t="s">
        <v>0</v>
      </c>
      <c r="B5" s="16" t="s">
        <v>6</v>
      </c>
      <c r="C5" s="16" t="s">
        <v>4</v>
      </c>
      <c r="D5" s="13" t="s">
        <v>165</v>
      </c>
      <c r="E5" s="13" t="s">
        <v>5</v>
      </c>
      <c r="F5" s="13" t="s">
        <v>158</v>
      </c>
      <c r="G5" s="13">
        <v>1</v>
      </c>
      <c r="H5" s="13">
        <v>2</v>
      </c>
      <c r="I5" s="13">
        <v>3</v>
      </c>
      <c r="J5" s="13" t="s">
        <v>105</v>
      </c>
      <c r="K5" s="13" t="s">
        <v>1</v>
      </c>
      <c r="L5" s="13" t="s">
        <v>2</v>
      </c>
      <c r="M5" s="13" t="s">
        <v>3</v>
      </c>
      <c r="N5" s="13" t="s">
        <v>8</v>
      </c>
      <c r="O5" s="13" t="s">
        <v>150</v>
      </c>
      <c r="P5" s="16" t="s">
        <v>7</v>
      </c>
      <c r="Q5" s="16" t="s">
        <v>9</v>
      </c>
      <c r="R5" s="1"/>
      <c r="S5" s="1"/>
    </row>
    <row r="6" spans="1:17" ht="52.5">
      <c r="A6" s="15">
        <v>9</v>
      </c>
      <c r="B6" s="16" t="s">
        <v>10</v>
      </c>
      <c r="C6" s="16" t="s">
        <v>136</v>
      </c>
      <c r="D6" s="13">
        <v>4</v>
      </c>
      <c r="E6" s="15">
        <v>30</v>
      </c>
      <c r="F6" s="15">
        <v>0</v>
      </c>
      <c r="G6" s="15">
        <v>0</v>
      </c>
      <c r="H6" s="15">
        <v>0</v>
      </c>
      <c r="I6" s="15">
        <v>1</v>
      </c>
      <c r="J6" s="15">
        <f>(F6*30+G6*10+H6*3+I6)/D6*4</f>
        <v>1</v>
      </c>
      <c r="K6" s="24">
        <v>40824.416666666664</v>
      </c>
      <c r="L6" s="24">
        <v>40825.385416666664</v>
      </c>
      <c r="M6" s="19">
        <f>L6-K6</f>
        <v>0.96875</v>
      </c>
      <c r="N6" s="15">
        <v>1</v>
      </c>
      <c r="O6" s="15">
        <v>1</v>
      </c>
      <c r="P6" s="20">
        <f aca="true" t="shared" si="0" ref="P6:P12">M6/$M$6</f>
        <v>1</v>
      </c>
      <c r="Q6" s="15">
        <v>2</v>
      </c>
    </row>
    <row r="7" spans="1:17" ht="52.5">
      <c r="A7" s="15">
        <v>1</v>
      </c>
      <c r="B7" s="16" t="s">
        <v>11</v>
      </c>
      <c r="C7" s="16" t="s">
        <v>137</v>
      </c>
      <c r="D7" s="13">
        <v>4</v>
      </c>
      <c r="E7" s="15">
        <v>30</v>
      </c>
      <c r="F7" s="15">
        <v>0</v>
      </c>
      <c r="G7" s="15">
        <v>0</v>
      </c>
      <c r="H7" s="15">
        <v>2</v>
      </c>
      <c r="I7" s="15">
        <v>2</v>
      </c>
      <c r="J7" s="15">
        <f aca="true" t="shared" si="1" ref="J7:J19">(F7*30+G7*10+H7*3+I7)/D7*4</f>
        <v>8</v>
      </c>
      <c r="K7" s="24">
        <v>40824.416666666664</v>
      </c>
      <c r="L7" s="24">
        <v>40825.393055555556</v>
      </c>
      <c r="M7" s="19">
        <f>L7-K7</f>
        <v>0.976388888891961</v>
      </c>
      <c r="N7" s="15">
        <v>2</v>
      </c>
      <c r="O7" s="15" t="s">
        <v>12</v>
      </c>
      <c r="P7" s="20">
        <f t="shared" si="0"/>
        <v>1.0078853046626695</v>
      </c>
      <c r="Q7" s="15">
        <v>2</v>
      </c>
    </row>
    <row r="8" spans="1:17" ht="65.25" customHeight="1">
      <c r="A8" s="15">
        <v>10</v>
      </c>
      <c r="B8" s="16" t="s">
        <v>13</v>
      </c>
      <c r="C8" s="16" t="s">
        <v>138</v>
      </c>
      <c r="D8" s="13">
        <v>5</v>
      </c>
      <c r="E8" s="15">
        <v>30</v>
      </c>
      <c r="F8" s="15">
        <v>0</v>
      </c>
      <c r="G8" s="15">
        <v>0</v>
      </c>
      <c r="H8" s="15">
        <v>3</v>
      </c>
      <c r="I8" s="15">
        <v>2</v>
      </c>
      <c r="J8" s="15">
        <f t="shared" si="1"/>
        <v>8.8</v>
      </c>
      <c r="K8" s="24">
        <v>40824.416666666664</v>
      </c>
      <c r="L8" s="24">
        <v>40825.59930555556</v>
      </c>
      <c r="M8" s="19">
        <f>L8-K8</f>
        <v>1.1826388888948713</v>
      </c>
      <c r="N8" s="15">
        <v>3</v>
      </c>
      <c r="O8" s="15">
        <v>2</v>
      </c>
      <c r="P8" s="20">
        <f t="shared" si="0"/>
        <v>1.2207885304721253</v>
      </c>
      <c r="Q8" s="15">
        <v>3</v>
      </c>
    </row>
    <row r="9" spans="1:17" ht="52.5">
      <c r="A9" s="15">
        <v>16</v>
      </c>
      <c r="B9" s="16" t="s">
        <v>116</v>
      </c>
      <c r="C9" s="16" t="s">
        <v>135</v>
      </c>
      <c r="D9" s="13">
        <v>4</v>
      </c>
      <c r="E9" s="15">
        <v>30</v>
      </c>
      <c r="F9" s="15">
        <v>0</v>
      </c>
      <c r="G9" s="15">
        <v>0</v>
      </c>
      <c r="H9" s="15">
        <v>0</v>
      </c>
      <c r="I9" s="15">
        <v>1</v>
      </c>
      <c r="J9" s="15">
        <f t="shared" si="1"/>
        <v>1</v>
      </c>
      <c r="K9" s="24">
        <v>40824.416666666664</v>
      </c>
      <c r="L9" s="24">
        <v>40825.64375</v>
      </c>
      <c r="M9" s="19">
        <f>L9-K9</f>
        <v>1.227083333338669</v>
      </c>
      <c r="N9" s="15">
        <v>4</v>
      </c>
      <c r="O9" s="15">
        <v>3</v>
      </c>
      <c r="P9" s="20">
        <f t="shared" si="0"/>
        <v>1.2666666666721744</v>
      </c>
      <c r="Q9" s="15">
        <v>3</v>
      </c>
    </row>
    <row r="10" spans="1:17" ht="54" customHeight="1">
      <c r="A10" s="15">
        <v>11</v>
      </c>
      <c r="B10" s="16" t="s">
        <v>117</v>
      </c>
      <c r="C10" s="16" t="s">
        <v>118</v>
      </c>
      <c r="D10" s="13">
        <v>4</v>
      </c>
      <c r="E10" s="15">
        <v>22</v>
      </c>
      <c r="F10" s="15">
        <v>0</v>
      </c>
      <c r="G10" s="15">
        <v>0</v>
      </c>
      <c r="H10" s="15">
        <v>1</v>
      </c>
      <c r="I10" s="15">
        <v>2</v>
      </c>
      <c r="J10" s="15">
        <f t="shared" si="1"/>
        <v>5</v>
      </c>
      <c r="K10" s="24">
        <v>40824.416666666664</v>
      </c>
      <c r="L10" s="24">
        <v>40825.775</v>
      </c>
      <c r="M10" s="19">
        <f>L10-K10+(30-E10)*3/24</f>
        <v>2.358333333337214</v>
      </c>
      <c r="N10" s="15">
        <v>5</v>
      </c>
      <c r="O10" s="15">
        <v>4</v>
      </c>
      <c r="P10" s="20">
        <f t="shared" si="0"/>
        <v>2.4344086021545435</v>
      </c>
      <c r="Q10" s="23"/>
    </row>
    <row r="11" spans="1:17" ht="78.75">
      <c r="A11" s="15">
        <v>6</v>
      </c>
      <c r="B11" s="16" t="s">
        <v>119</v>
      </c>
      <c r="C11" s="16" t="s">
        <v>139</v>
      </c>
      <c r="D11" s="13">
        <v>6</v>
      </c>
      <c r="E11" s="15">
        <v>14</v>
      </c>
      <c r="F11" s="15">
        <v>0</v>
      </c>
      <c r="G11" s="15">
        <v>0</v>
      </c>
      <c r="H11" s="15">
        <v>0</v>
      </c>
      <c r="I11" s="15">
        <v>0</v>
      </c>
      <c r="J11" s="15">
        <f t="shared" si="1"/>
        <v>0</v>
      </c>
      <c r="K11" s="24">
        <v>40824.416666666664</v>
      </c>
      <c r="L11" s="24">
        <v>40825.78125</v>
      </c>
      <c r="M11" s="19">
        <f>L11-K11+(30-E11)*3/24</f>
        <v>3.3645833333357587</v>
      </c>
      <c r="N11" s="15">
        <v>6</v>
      </c>
      <c r="O11" s="15" t="s">
        <v>12</v>
      </c>
      <c r="P11" s="20">
        <f t="shared" si="0"/>
        <v>3.473118279572396</v>
      </c>
      <c r="Q11" s="23"/>
    </row>
    <row r="12" spans="1:17" ht="66">
      <c r="A12" s="15">
        <v>7</v>
      </c>
      <c r="B12" s="16" t="s">
        <v>120</v>
      </c>
      <c r="C12" s="16" t="s">
        <v>134</v>
      </c>
      <c r="D12" s="13">
        <v>5</v>
      </c>
      <c r="E12" s="15">
        <v>11</v>
      </c>
      <c r="F12" s="15">
        <v>0</v>
      </c>
      <c r="G12" s="15">
        <v>0</v>
      </c>
      <c r="H12" s="15">
        <v>0</v>
      </c>
      <c r="I12" s="15">
        <v>0</v>
      </c>
      <c r="J12" s="15">
        <f t="shared" si="1"/>
        <v>0</v>
      </c>
      <c r="K12" s="24">
        <v>40824.416666666664</v>
      </c>
      <c r="L12" s="24">
        <v>40825.666666666664</v>
      </c>
      <c r="M12" s="19">
        <f>L12-K12+(30-E12)*3/24</f>
        <v>3.625</v>
      </c>
      <c r="N12" s="15">
        <v>7</v>
      </c>
      <c r="O12" s="15" t="s">
        <v>12</v>
      </c>
      <c r="P12" s="20">
        <f t="shared" si="0"/>
        <v>3.7419354838709675</v>
      </c>
      <c r="Q12" s="23"/>
    </row>
    <row r="13" spans="1:17" ht="66">
      <c r="A13" s="15">
        <v>2</v>
      </c>
      <c r="B13" s="16" t="s">
        <v>126</v>
      </c>
      <c r="C13" s="16" t="s">
        <v>127</v>
      </c>
      <c r="D13" s="13">
        <v>5</v>
      </c>
      <c r="E13" s="15">
        <v>18</v>
      </c>
      <c r="F13" s="15">
        <v>0</v>
      </c>
      <c r="G13" s="15">
        <v>0</v>
      </c>
      <c r="H13" s="15">
        <v>0</v>
      </c>
      <c r="I13" s="15">
        <v>5</v>
      </c>
      <c r="J13" s="15">
        <f t="shared" si="1"/>
        <v>4</v>
      </c>
      <c r="K13" s="24">
        <v>40825.4166666088</v>
      </c>
      <c r="L13" s="23" t="s">
        <v>130</v>
      </c>
      <c r="M13" s="23"/>
      <c r="N13" s="25" t="s">
        <v>145</v>
      </c>
      <c r="O13" s="15" t="s">
        <v>12</v>
      </c>
      <c r="P13" s="23"/>
      <c r="Q13" s="23"/>
    </row>
    <row r="14" spans="1:17" ht="66">
      <c r="A14" s="15">
        <v>3</v>
      </c>
      <c r="B14" s="16" t="s">
        <v>128</v>
      </c>
      <c r="C14" s="16" t="s">
        <v>140</v>
      </c>
      <c r="D14" s="13">
        <v>5</v>
      </c>
      <c r="E14" s="15">
        <v>18</v>
      </c>
      <c r="F14" s="15">
        <v>1</v>
      </c>
      <c r="G14" s="15">
        <v>0</v>
      </c>
      <c r="H14" s="15">
        <v>1</v>
      </c>
      <c r="I14" s="15">
        <v>3</v>
      </c>
      <c r="J14" s="15">
        <f t="shared" si="1"/>
        <v>28.8</v>
      </c>
      <c r="K14" s="24">
        <v>40826.4166666088</v>
      </c>
      <c r="L14" s="46" t="s">
        <v>129</v>
      </c>
      <c r="M14" s="46"/>
      <c r="N14" s="25" t="s">
        <v>145</v>
      </c>
      <c r="O14" s="15" t="s">
        <v>12</v>
      </c>
      <c r="P14" s="23"/>
      <c r="Q14" s="23"/>
    </row>
    <row r="15" spans="1:17" ht="52.5">
      <c r="A15" s="15">
        <v>5</v>
      </c>
      <c r="B15" s="16" t="s">
        <v>122</v>
      </c>
      <c r="C15" s="16" t="s">
        <v>123</v>
      </c>
      <c r="D15" s="13">
        <v>4</v>
      </c>
      <c r="E15" s="15">
        <v>17</v>
      </c>
      <c r="F15" s="15">
        <v>0</v>
      </c>
      <c r="G15" s="15">
        <v>0</v>
      </c>
      <c r="H15" s="15">
        <v>4</v>
      </c>
      <c r="I15" s="15">
        <v>0</v>
      </c>
      <c r="J15" s="15">
        <f t="shared" si="1"/>
        <v>12</v>
      </c>
      <c r="K15" s="24">
        <v>40824.416666666664</v>
      </c>
      <c r="L15" s="46" t="s">
        <v>129</v>
      </c>
      <c r="M15" s="46"/>
      <c r="N15" s="25" t="s">
        <v>157</v>
      </c>
      <c r="O15" s="15">
        <v>5</v>
      </c>
      <c r="P15" s="23"/>
      <c r="Q15" s="23"/>
    </row>
    <row r="16" spans="1:17" ht="56.25" customHeight="1">
      <c r="A16" s="15">
        <v>4</v>
      </c>
      <c r="B16" s="16" t="s">
        <v>121</v>
      </c>
      <c r="C16" s="16" t="s">
        <v>143</v>
      </c>
      <c r="D16" s="13">
        <v>4</v>
      </c>
      <c r="E16" s="15">
        <v>17</v>
      </c>
      <c r="F16" s="15">
        <v>0</v>
      </c>
      <c r="G16" s="15">
        <v>0</v>
      </c>
      <c r="H16" s="15">
        <v>0</v>
      </c>
      <c r="I16" s="15">
        <v>0</v>
      </c>
      <c r="J16" s="15">
        <f t="shared" si="1"/>
        <v>0</v>
      </c>
      <c r="K16" s="24">
        <v>40825.4166666088</v>
      </c>
      <c r="L16" s="46" t="s">
        <v>129</v>
      </c>
      <c r="M16" s="46"/>
      <c r="N16" s="25" t="s">
        <v>157</v>
      </c>
      <c r="O16" s="15" t="s">
        <v>12</v>
      </c>
      <c r="P16" s="23"/>
      <c r="Q16" s="23"/>
    </row>
    <row r="17" spans="1:17" ht="78.75">
      <c r="A17" s="15">
        <v>13</v>
      </c>
      <c r="B17" s="16" t="s">
        <v>125</v>
      </c>
      <c r="C17" s="16" t="s">
        <v>141</v>
      </c>
      <c r="D17" s="13">
        <v>6</v>
      </c>
      <c r="E17" s="15">
        <v>13</v>
      </c>
      <c r="F17" s="15">
        <v>0</v>
      </c>
      <c r="G17" s="15">
        <v>0</v>
      </c>
      <c r="H17" s="15">
        <v>1</v>
      </c>
      <c r="I17" s="15">
        <v>1</v>
      </c>
      <c r="J17" s="15">
        <f t="shared" si="1"/>
        <v>2.6666666666666665</v>
      </c>
      <c r="K17" s="24">
        <v>40825.4166666088</v>
      </c>
      <c r="L17" s="23" t="s">
        <v>130</v>
      </c>
      <c r="M17" s="23"/>
      <c r="N17" s="15">
        <v>12</v>
      </c>
      <c r="O17" s="15" t="s">
        <v>12</v>
      </c>
      <c r="P17" s="23"/>
      <c r="Q17" s="23"/>
    </row>
    <row r="18" spans="1:17" ht="78.75">
      <c r="A18" s="15">
        <v>12</v>
      </c>
      <c r="B18" s="16" t="s">
        <v>124</v>
      </c>
      <c r="C18" s="16" t="s">
        <v>142</v>
      </c>
      <c r="D18" s="13">
        <v>6</v>
      </c>
      <c r="E18" s="15">
        <v>7</v>
      </c>
      <c r="F18" s="15">
        <v>0</v>
      </c>
      <c r="G18" s="15">
        <v>0</v>
      </c>
      <c r="H18" s="15">
        <v>1</v>
      </c>
      <c r="I18" s="15">
        <v>0</v>
      </c>
      <c r="J18" s="15">
        <f t="shared" si="1"/>
        <v>2</v>
      </c>
      <c r="K18" s="24">
        <v>40825.4166666088</v>
      </c>
      <c r="L18" s="46" t="s">
        <v>129</v>
      </c>
      <c r="M18" s="46"/>
      <c r="N18" s="15">
        <v>13</v>
      </c>
      <c r="O18" s="15" t="s">
        <v>12</v>
      </c>
      <c r="P18" s="23"/>
      <c r="Q18" s="23"/>
    </row>
    <row r="19" spans="1:17" ht="51.75" customHeight="1">
      <c r="A19" s="15">
        <v>14</v>
      </c>
      <c r="B19" s="16" t="s">
        <v>14</v>
      </c>
      <c r="C19" s="16" t="s">
        <v>144</v>
      </c>
      <c r="D19" s="13">
        <v>4</v>
      </c>
      <c r="E19" s="15">
        <v>0</v>
      </c>
      <c r="F19" s="15">
        <v>0</v>
      </c>
      <c r="G19" s="15">
        <v>2</v>
      </c>
      <c r="H19" s="15">
        <v>1</v>
      </c>
      <c r="I19" s="15">
        <v>1</v>
      </c>
      <c r="J19" s="15">
        <f t="shared" si="1"/>
        <v>24</v>
      </c>
      <c r="K19" s="24">
        <v>40825.4166666088</v>
      </c>
      <c r="L19" s="44" t="s">
        <v>15</v>
      </c>
      <c r="M19" s="45"/>
      <c r="N19" s="15">
        <v>14</v>
      </c>
      <c r="O19" s="15" t="s">
        <v>12</v>
      </c>
      <c r="P19" s="15"/>
      <c r="Q19" s="15"/>
    </row>
    <row r="20" spans="3:4" ht="12.75">
      <c r="C20" s="38" t="s">
        <v>167</v>
      </c>
      <c r="D20" s="21">
        <f>SUM(D6:D19)</f>
        <v>66</v>
      </c>
    </row>
    <row r="22" spans="3:10" ht="12.75">
      <c r="C22" s="27" t="s">
        <v>153</v>
      </c>
      <c r="E22"/>
      <c r="F22" s="43" t="s">
        <v>203</v>
      </c>
      <c r="G22" s="43"/>
      <c r="H22" s="43"/>
      <c r="I22" s="43"/>
      <c r="J22" s="43"/>
    </row>
    <row r="23" spans="5:10" ht="12.75">
      <c r="E23"/>
      <c r="F23"/>
      <c r="G23"/>
      <c r="H23"/>
      <c r="I23"/>
      <c r="J23"/>
    </row>
    <row r="24" spans="3:10" ht="12.75">
      <c r="C24" s="28" t="s">
        <v>154</v>
      </c>
      <c r="E24"/>
      <c r="F24" s="43" t="s">
        <v>156</v>
      </c>
      <c r="G24" s="43"/>
      <c r="H24" s="43"/>
      <c r="I24" s="43"/>
      <c r="J24" s="43"/>
    </row>
  </sheetData>
  <sheetProtection/>
  <mergeCells count="12">
    <mergeCell ref="L14:M14"/>
    <mergeCell ref="L18:M18"/>
    <mergeCell ref="L19:M19"/>
    <mergeCell ref="L16:M16"/>
    <mergeCell ref="F22:J22"/>
    <mergeCell ref="F24:J24"/>
    <mergeCell ref="O4:P4"/>
    <mergeCell ref="A1:Q1"/>
    <mergeCell ref="A2:Q2"/>
    <mergeCell ref="C3:M3"/>
    <mergeCell ref="O3:P3"/>
    <mergeCell ref="L15:M15"/>
  </mergeCells>
  <printOptions/>
  <pageMargins left="0.7480314960629921" right="0.7480314960629921" top="0.5118110236220472" bottom="0.984251968503937" header="0.31496062992125984" footer="0.5118110236220472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PageLayoutView="0" workbookViewId="0" topLeftCell="A10">
      <selection activeCell="P14" sqref="P14"/>
    </sheetView>
  </sheetViews>
  <sheetFormatPr defaultColWidth="9.00390625" defaultRowHeight="12.75"/>
  <cols>
    <col min="1" max="1" width="6.625" style="0" customWidth="1"/>
    <col min="2" max="2" width="26.875" style="0" customWidth="1"/>
    <col min="3" max="3" width="22.00390625" style="0" customWidth="1"/>
    <col min="4" max="4" width="7.125" style="0" customWidth="1"/>
    <col min="5" max="5" width="3.875" style="0" bestFit="1" customWidth="1"/>
    <col min="6" max="6" width="5.125" style="0" customWidth="1"/>
    <col min="7" max="8" width="3.50390625" style="0" bestFit="1" customWidth="1"/>
    <col min="9" max="9" width="4.625" style="0" bestFit="1" customWidth="1"/>
    <col min="12" max="12" width="15.50390625" style="0" bestFit="1" customWidth="1"/>
    <col min="13" max="13" width="15.50390625" style="0" customWidth="1"/>
    <col min="14" max="14" width="12.875" style="0" customWidth="1"/>
    <col min="15" max="15" width="12.125" style="0" customWidth="1"/>
  </cols>
  <sheetData>
    <row r="1" spans="1:17" ht="17.25">
      <c r="A1" s="47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7.25">
      <c r="A2" s="47" t="s">
        <v>132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3:16" ht="15">
      <c r="C3" s="49" t="s">
        <v>133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8" t="s">
        <v>108</v>
      </c>
      <c r="O3" s="48"/>
      <c r="P3" s="12">
        <v>3</v>
      </c>
    </row>
    <row r="4" spans="14:16" ht="12.75">
      <c r="N4" s="48" t="s">
        <v>109</v>
      </c>
      <c r="O4" s="48"/>
      <c r="P4" s="12">
        <f>SUM(I6:I11)</f>
        <v>130.8</v>
      </c>
    </row>
    <row r="5" spans="1:17" ht="39">
      <c r="A5" s="13" t="s">
        <v>0</v>
      </c>
      <c r="B5" s="13" t="s">
        <v>98</v>
      </c>
      <c r="C5" s="13" t="s">
        <v>4</v>
      </c>
      <c r="D5" s="13" t="s">
        <v>165</v>
      </c>
      <c r="E5" s="13" t="s">
        <v>104</v>
      </c>
      <c r="F5" s="13" t="s">
        <v>106</v>
      </c>
      <c r="G5" s="14">
        <v>1</v>
      </c>
      <c r="H5" s="14">
        <v>2</v>
      </c>
      <c r="I5" s="13" t="s">
        <v>105</v>
      </c>
      <c r="J5" s="13" t="s">
        <v>5</v>
      </c>
      <c r="K5" s="13" t="s">
        <v>16</v>
      </c>
      <c r="L5" s="13" t="s">
        <v>1</v>
      </c>
      <c r="M5" s="13" t="s">
        <v>2</v>
      </c>
      <c r="N5" s="13" t="s">
        <v>3</v>
      </c>
      <c r="O5" s="13" t="s">
        <v>8</v>
      </c>
      <c r="P5" s="13" t="s">
        <v>7</v>
      </c>
      <c r="Q5" s="13" t="s">
        <v>9</v>
      </c>
    </row>
    <row r="6" spans="1:17" ht="52.5">
      <c r="A6" s="15">
        <f>'КП Длинная'!D1</f>
        <v>2</v>
      </c>
      <c r="B6" s="16" t="s">
        <v>113</v>
      </c>
      <c r="C6" s="16" t="s">
        <v>100</v>
      </c>
      <c r="D6" s="13">
        <v>4</v>
      </c>
      <c r="E6" s="13">
        <v>0</v>
      </c>
      <c r="F6" s="13">
        <v>0</v>
      </c>
      <c r="G6" s="13">
        <v>3</v>
      </c>
      <c r="H6" s="13">
        <v>1</v>
      </c>
      <c r="I6" s="13">
        <f>(E6*100+F6*30+G6*10+H6*3)/D6*4</f>
        <v>33</v>
      </c>
      <c r="J6" s="17">
        <f>'КП Длинная'!D2</f>
        <v>35</v>
      </c>
      <c r="K6" s="17">
        <f>'КП Длинная'!D84</f>
        <v>385</v>
      </c>
      <c r="L6" s="18">
        <v>40823.84722222222</v>
      </c>
      <c r="M6" s="18">
        <v>40825.743055555555</v>
      </c>
      <c r="N6" s="19">
        <f>M6-L6</f>
        <v>1.8958333333357587</v>
      </c>
      <c r="O6" s="15">
        <v>1</v>
      </c>
      <c r="P6" s="20">
        <f>K6/$K$6</f>
        <v>1</v>
      </c>
      <c r="Q6" s="15">
        <v>1</v>
      </c>
    </row>
    <row r="7" spans="1:17" ht="66">
      <c r="A7" s="15">
        <f>'КП Длинная'!E1</f>
        <v>6</v>
      </c>
      <c r="B7" s="16" t="s">
        <v>112</v>
      </c>
      <c r="C7" s="16" t="s">
        <v>101</v>
      </c>
      <c r="D7" s="13">
        <v>5</v>
      </c>
      <c r="E7" s="13">
        <v>0</v>
      </c>
      <c r="F7" s="13">
        <v>0</v>
      </c>
      <c r="G7" s="13">
        <v>0</v>
      </c>
      <c r="H7" s="13">
        <v>5</v>
      </c>
      <c r="I7" s="13">
        <f aca="true" t="shared" si="0" ref="I7:I13">(E7*100+F7*30+G7*10+H7*3)/D7*4</f>
        <v>12</v>
      </c>
      <c r="J7" s="17">
        <f>'КП Длинная'!E2</f>
        <v>34</v>
      </c>
      <c r="K7" s="17">
        <f>'КП Длинная'!E84</f>
        <v>400</v>
      </c>
      <c r="L7" s="18">
        <v>40823.84722222222</v>
      </c>
      <c r="M7" s="18">
        <v>40825.75347222222</v>
      </c>
      <c r="N7" s="19">
        <f aca="true" t="shared" si="1" ref="N7:N13">M7-L7</f>
        <v>1.90625</v>
      </c>
      <c r="O7" s="15">
        <v>2</v>
      </c>
      <c r="P7" s="20">
        <f aca="true" t="shared" si="2" ref="P7:P13">K7/$K$6</f>
        <v>1.0389610389610389</v>
      </c>
      <c r="Q7" s="15">
        <v>1</v>
      </c>
    </row>
    <row r="8" spans="1:17" ht="56.25" customHeight="1">
      <c r="A8" s="15">
        <f>'КП Длинная'!G1</f>
        <v>3</v>
      </c>
      <c r="B8" s="16" t="s">
        <v>152</v>
      </c>
      <c r="C8" s="16" t="s">
        <v>166</v>
      </c>
      <c r="D8" s="13">
        <v>4</v>
      </c>
      <c r="E8" s="13">
        <v>0</v>
      </c>
      <c r="F8" s="13">
        <v>1</v>
      </c>
      <c r="G8" s="13">
        <v>0</v>
      </c>
      <c r="H8" s="13">
        <v>1</v>
      </c>
      <c r="I8" s="13">
        <f>(E8*100+F8*30+G8*10+H8*3)/D8*4</f>
        <v>33</v>
      </c>
      <c r="J8" s="17">
        <f>'КП Длинная'!G2</f>
        <v>34</v>
      </c>
      <c r="K8" s="17">
        <f>'КП Длинная'!G84</f>
        <v>400</v>
      </c>
      <c r="L8" s="18">
        <v>40823.84722222222</v>
      </c>
      <c r="M8" s="18">
        <v>40825.81458333333</v>
      </c>
      <c r="N8" s="19">
        <f>M8-L8</f>
        <v>1.9673611111138598</v>
      </c>
      <c r="O8" s="15">
        <v>3</v>
      </c>
      <c r="P8" s="20">
        <f>K8/$K$6</f>
        <v>1.0389610389610389</v>
      </c>
      <c r="Q8" s="15">
        <v>1</v>
      </c>
    </row>
    <row r="9" spans="1:17" ht="66">
      <c r="A9" s="15">
        <f>'КП Длинная'!F1</f>
        <v>8</v>
      </c>
      <c r="B9" s="16" t="s">
        <v>204</v>
      </c>
      <c r="C9" s="16" t="s">
        <v>99</v>
      </c>
      <c r="D9" s="13">
        <v>5</v>
      </c>
      <c r="E9" s="13">
        <v>0</v>
      </c>
      <c r="F9" s="13">
        <v>0</v>
      </c>
      <c r="G9" s="13">
        <v>0</v>
      </c>
      <c r="H9" s="13">
        <v>5</v>
      </c>
      <c r="I9" s="13">
        <f t="shared" si="0"/>
        <v>12</v>
      </c>
      <c r="J9" s="17">
        <f>'КП Длинная'!F2</f>
        <v>36</v>
      </c>
      <c r="K9" s="17">
        <f>'КП Длинная'!F84</f>
        <v>405</v>
      </c>
      <c r="L9" s="18">
        <v>40823.84722222222</v>
      </c>
      <c r="M9" s="18">
        <v>40825.743055555555</v>
      </c>
      <c r="N9" s="19">
        <f t="shared" si="1"/>
        <v>1.8958333333357587</v>
      </c>
      <c r="O9" s="15">
        <v>4</v>
      </c>
      <c r="P9" s="20">
        <f t="shared" si="2"/>
        <v>1.051948051948052</v>
      </c>
      <c r="Q9" s="15">
        <v>1</v>
      </c>
    </row>
    <row r="10" spans="1:17" ht="66">
      <c r="A10" s="15">
        <f>'КП Длинная'!H1</f>
        <v>9</v>
      </c>
      <c r="B10" s="16" t="s">
        <v>111</v>
      </c>
      <c r="C10" s="16" t="s">
        <v>149</v>
      </c>
      <c r="D10" s="13">
        <v>5</v>
      </c>
      <c r="E10" s="13">
        <v>0</v>
      </c>
      <c r="F10" s="13">
        <v>0</v>
      </c>
      <c r="G10" s="13">
        <v>3</v>
      </c>
      <c r="H10" s="13">
        <v>2</v>
      </c>
      <c r="I10" s="13">
        <f t="shared" si="0"/>
        <v>28.8</v>
      </c>
      <c r="J10" s="17">
        <f>'КП Длинная'!H2</f>
        <v>29</v>
      </c>
      <c r="K10" s="17">
        <f>'КП Длинная'!H84</f>
        <v>440</v>
      </c>
      <c r="L10" s="18">
        <v>40823.84722222222</v>
      </c>
      <c r="M10" s="18">
        <v>40825.82361111111</v>
      </c>
      <c r="N10" s="19">
        <f t="shared" si="1"/>
        <v>1.976388888891961</v>
      </c>
      <c r="O10" s="15">
        <v>5</v>
      </c>
      <c r="P10" s="20">
        <f t="shared" si="2"/>
        <v>1.1428571428571428</v>
      </c>
      <c r="Q10" s="15">
        <v>2</v>
      </c>
    </row>
    <row r="11" spans="1:17" ht="52.5">
      <c r="A11" s="15">
        <f>'КП Длинная'!I1</f>
        <v>4</v>
      </c>
      <c r="B11" s="16" t="s">
        <v>103</v>
      </c>
      <c r="C11" s="16" t="s">
        <v>110</v>
      </c>
      <c r="D11" s="13">
        <v>4</v>
      </c>
      <c r="E11" s="13">
        <v>0</v>
      </c>
      <c r="F11" s="13">
        <v>0</v>
      </c>
      <c r="G11" s="13">
        <v>0</v>
      </c>
      <c r="H11" s="13">
        <v>4</v>
      </c>
      <c r="I11" s="13">
        <f t="shared" si="0"/>
        <v>12</v>
      </c>
      <c r="J11" s="17">
        <f>'КП Длинная'!I2</f>
        <v>27</v>
      </c>
      <c r="K11" s="17">
        <f>'КП Длинная'!I84</f>
        <v>490</v>
      </c>
      <c r="L11" s="18">
        <v>40823.84722222222</v>
      </c>
      <c r="M11" s="18">
        <v>40825.75347222222</v>
      </c>
      <c r="N11" s="19">
        <f t="shared" si="1"/>
        <v>1.90625</v>
      </c>
      <c r="O11" s="15">
        <v>6</v>
      </c>
      <c r="P11" s="20">
        <f t="shared" si="2"/>
        <v>1.2727272727272727</v>
      </c>
      <c r="Q11" s="15">
        <v>3</v>
      </c>
    </row>
    <row r="12" spans="1:17" ht="66">
      <c r="A12" s="15">
        <f>'КП Длинная'!J1</f>
        <v>7</v>
      </c>
      <c r="B12" s="16" t="s">
        <v>115</v>
      </c>
      <c r="C12" s="16" t="s">
        <v>151</v>
      </c>
      <c r="D12" s="13">
        <v>5</v>
      </c>
      <c r="E12" s="13">
        <v>0</v>
      </c>
      <c r="F12" s="13">
        <v>0</v>
      </c>
      <c r="G12" s="13">
        <v>0</v>
      </c>
      <c r="H12" s="13">
        <v>5</v>
      </c>
      <c r="I12" s="13">
        <f>(E12*100+F12*30+G12*10+H12*3)/D12*4</f>
        <v>12</v>
      </c>
      <c r="J12" s="17">
        <f>'КП Длинная'!J2</f>
        <v>20</v>
      </c>
      <c r="K12" s="17">
        <f>'КП Длинная'!J84</f>
        <v>535</v>
      </c>
      <c r="L12" s="18">
        <v>40823.84722222222</v>
      </c>
      <c r="M12" s="18">
        <v>40825.833333333336</v>
      </c>
      <c r="N12" s="19">
        <f>M12-L12</f>
        <v>1.9861111111167702</v>
      </c>
      <c r="O12" s="15">
        <v>7</v>
      </c>
      <c r="P12" s="20">
        <f t="shared" si="2"/>
        <v>1.3896103896103895</v>
      </c>
      <c r="Q12" s="15">
        <v>3</v>
      </c>
    </row>
    <row r="13" spans="1:17" ht="52.5">
      <c r="A13" s="15">
        <f>'КП Длинная'!K1</f>
        <v>5</v>
      </c>
      <c r="B13" s="16" t="s">
        <v>114</v>
      </c>
      <c r="C13" s="16" t="s">
        <v>102</v>
      </c>
      <c r="D13" s="13">
        <v>4</v>
      </c>
      <c r="E13" s="13">
        <v>0</v>
      </c>
      <c r="F13" s="13">
        <v>0</v>
      </c>
      <c r="G13" s="13">
        <v>0</v>
      </c>
      <c r="H13" s="13">
        <v>5</v>
      </c>
      <c r="I13" s="13">
        <f t="shared" si="0"/>
        <v>15</v>
      </c>
      <c r="J13" s="17">
        <f>'КП Длинная'!K2</f>
        <v>4</v>
      </c>
      <c r="K13" s="17">
        <f>'КП Длинная'!K84</f>
        <v>665</v>
      </c>
      <c r="L13" s="18">
        <v>40823.84722222222</v>
      </c>
      <c r="M13" s="18">
        <v>40825.833333333336</v>
      </c>
      <c r="N13" s="19">
        <f>M13-L13</f>
        <v>1.9861111111167702</v>
      </c>
      <c r="O13" s="15">
        <v>8</v>
      </c>
      <c r="P13" s="20">
        <f>K13/$K$6</f>
        <v>1.7272727272727273</v>
      </c>
      <c r="Q13" s="15" t="s">
        <v>202</v>
      </c>
    </row>
    <row r="14" spans="1:17" ht="12.75">
      <c r="A14" s="30"/>
      <c r="B14" s="31"/>
      <c r="C14" s="41" t="s">
        <v>167</v>
      </c>
      <c r="D14" s="32">
        <f>SUM(D6:D13)</f>
        <v>36</v>
      </c>
      <c r="E14" s="32"/>
      <c r="F14" s="32"/>
      <c r="G14" s="32"/>
      <c r="H14" s="32"/>
      <c r="I14" s="32"/>
      <c r="J14" s="33"/>
      <c r="K14" s="33"/>
      <c r="L14" s="34"/>
      <c r="M14" s="34"/>
      <c r="N14" s="35"/>
      <c r="O14" s="30"/>
      <c r="P14" s="36"/>
      <c r="Q14" s="37"/>
    </row>
    <row r="16" spans="2:9" ht="12.75">
      <c r="B16" s="27" t="s">
        <v>153</v>
      </c>
      <c r="E16" s="43" t="s">
        <v>155</v>
      </c>
      <c r="F16" s="43"/>
      <c r="G16" s="43"/>
      <c r="H16" s="43"/>
      <c r="I16" s="43"/>
    </row>
    <row r="18" spans="2:9" ht="12.75">
      <c r="B18" s="28" t="s">
        <v>154</v>
      </c>
      <c r="E18" s="43" t="s">
        <v>156</v>
      </c>
      <c r="F18" s="43"/>
      <c r="G18" s="43"/>
      <c r="H18" s="43"/>
      <c r="I18" s="43"/>
    </row>
  </sheetData>
  <sheetProtection/>
  <mergeCells count="7">
    <mergeCell ref="E18:I18"/>
    <mergeCell ref="N3:O3"/>
    <mergeCell ref="N4:O4"/>
    <mergeCell ref="A1:Q1"/>
    <mergeCell ref="A2:Q2"/>
    <mergeCell ref="C3:M3"/>
    <mergeCell ref="E16:I16"/>
  </mergeCells>
  <printOptions/>
  <pageMargins left="0.7480314960629921" right="0.7480314960629921" top="0.61" bottom="0.984251968503937" header="0.36" footer="0.5118110236220472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58">
      <selection activeCell="M71" sqref="M71"/>
    </sheetView>
  </sheetViews>
  <sheetFormatPr defaultColWidth="9.125" defaultRowHeight="12.75"/>
  <cols>
    <col min="1" max="1" width="9.125" style="3" customWidth="1"/>
    <col min="2" max="2" width="9.125" style="4" customWidth="1"/>
    <col min="3" max="3" width="9.125" style="5" customWidth="1"/>
    <col min="4" max="4" width="9.125" style="4" customWidth="1"/>
    <col min="5" max="16384" width="9.125" style="3" customWidth="1"/>
  </cols>
  <sheetData>
    <row r="1" spans="4:11" ht="18">
      <c r="D1" s="6">
        <v>2</v>
      </c>
      <c r="E1" s="7">
        <v>6</v>
      </c>
      <c r="F1" s="7">
        <v>8</v>
      </c>
      <c r="G1" s="7">
        <v>3</v>
      </c>
      <c r="H1" s="7">
        <v>9</v>
      </c>
      <c r="I1" s="7">
        <v>4</v>
      </c>
      <c r="J1" s="7">
        <v>7</v>
      </c>
      <c r="K1" s="7">
        <v>5</v>
      </c>
    </row>
    <row r="2" spans="4:11" ht="18">
      <c r="D2" s="6">
        <f>SUM(D3:D82)</f>
        <v>35</v>
      </c>
      <c r="E2" s="6">
        <f aca="true" t="shared" si="0" ref="E2:K2">SUM(E3:E82)</f>
        <v>34</v>
      </c>
      <c r="F2" s="6">
        <f t="shared" si="0"/>
        <v>36</v>
      </c>
      <c r="G2" s="6">
        <f t="shared" si="0"/>
        <v>34</v>
      </c>
      <c r="H2" s="6">
        <f t="shared" si="0"/>
        <v>29</v>
      </c>
      <c r="I2" s="6">
        <f t="shared" si="0"/>
        <v>27</v>
      </c>
      <c r="J2" s="6">
        <f t="shared" si="0"/>
        <v>20</v>
      </c>
      <c r="K2" s="6">
        <f>SUM(K3:K82)</f>
        <v>4</v>
      </c>
    </row>
    <row r="3" spans="1:12" ht="14.25">
      <c r="A3" s="8">
        <v>31</v>
      </c>
      <c r="B3" s="9">
        <v>5</v>
      </c>
      <c r="C3" s="8" t="s">
        <v>17</v>
      </c>
      <c r="D3" s="10">
        <v>1</v>
      </c>
      <c r="E3" s="11">
        <v>1</v>
      </c>
      <c r="F3" s="11"/>
      <c r="G3" s="11"/>
      <c r="H3" s="11"/>
      <c r="I3" s="11"/>
      <c r="J3" s="11"/>
      <c r="K3" s="11"/>
      <c r="L3" s="4">
        <f aca="true" t="shared" si="1" ref="L3:L66">SUM(D3:K3)</f>
        <v>2</v>
      </c>
    </row>
    <row r="4" spans="1:12" ht="14.25">
      <c r="A4" s="8">
        <v>62</v>
      </c>
      <c r="B4" s="9">
        <v>5</v>
      </c>
      <c r="C4" s="8" t="s">
        <v>18</v>
      </c>
      <c r="D4" s="10"/>
      <c r="E4" s="11"/>
      <c r="F4" s="11"/>
      <c r="G4" s="11"/>
      <c r="H4" s="11"/>
      <c r="I4" s="11"/>
      <c r="J4" s="11"/>
      <c r="K4" s="11"/>
      <c r="L4" s="4">
        <f t="shared" si="1"/>
        <v>0</v>
      </c>
    </row>
    <row r="5" spans="1:12" ht="14.25">
      <c r="A5" s="8">
        <v>47</v>
      </c>
      <c r="B5" s="9">
        <v>5</v>
      </c>
      <c r="C5" s="8" t="s">
        <v>19</v>
      </c>
      <c r="D5" s="10">
        <v>1</v>
      </c>
      <c r="E5" s="11">
        <v>1</v>
      </c>
      <c r="F5" s="11">
        <v>1</v>
      </c>
      <c r="G5" s="11">
        <v>1</v>
      </c>
      <c r="H5" s="11"/>
      <c r="I5" s="11">
        <v>1</v>
      </c>
      <c r="J5" s="11">
        <v>1</v>
      </c>
      <c r="K5" s="11"/>
      <c r="L5" s="4">
        <f t="shared" si="1"/>
        <v>6</v>
      </c>
    </row>
    <row r="6" spans="1:12" ht="14.25">
      <c r="A6" s="8">
        <v>6</v>
      </c>
      <c r="B6" s="9">
        <v>5</v>
      </c>
      <c r="C6" s="8" t="s">
        <v>20</v>
      </c>
      <c r="D6" s="10"/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/>
      <c r="K6" s="11"/>
      <c r="L6" s="4">
        <f t="shared" si="1"/>
        <v>5</v>
      </c>
    </row>
    <row r="7" spans="1:12" ht="14.25">
      <c r="A7" s="8">
        <v>53</v>
      </c>
      <c r="B7" s="9">
        <v>5</v>
      </c>
      <c r="C7" s="8" t="s">
        <v>21</v>
      </c>
      <c r="D7" s="10">
        <v>1</v>
      </c>
      <c r="E7" s="11">
        <v>1</v>
      </c>
      <c r="F7" s="11"/>
      <c r="G7" s="11"/>
      <c r="H7" s="11">
        <v>1</v>
      </c>
      <c r="I7" s="11">
        <v>1</v>
      </c>
      <c r="J7" s="11">
        <v>1</v>
      </c>
      <c r="K7" s="11"/>
      <c r="L7" s="4">
        <f t="shared" si="1"/>
        <v>5</v>
      </c>
    </row>
    <row r="8" spans="1:12" ht="14.25">
      <c r="A8" s="8">
        <v>82</v>
      </c>
      <c r="B8" s="9">
        <v>5</v>
      </c>
      <c r="C8" s="8" t="s">
        <v>22</v>
      </c>
      <c r="D8" s="10"/>
      <c r="E8" s="11"/>
      <c r="F8" s="11">
        <v>1</v>
      </c>
      <c r="G8" s="11"/>
      <c r="H8" s="11">
        <v>1</v>
      </c>
      <c r="I8" s="11"/>
      <c r="J8" s="11"/>
      <c r="K8" s="11"/>
      <c r="L8" s="4">
        <f t="shared" si="1"/>
        <v>2</v>
      </c>
    </row>
    <row r="9" spans="1:12" ht="14.25">
      <c r="A9" s="8">
        <v>40</v>
      </c>
      <c r="B9" s="9">
        <v>5</v>
      </c>
      <c r="C9" s="8" t="s">
        <v>23</v>
      </c>
      <c r="D9" s="10">
        <v>1</v>
      </c>
      <c r="E9" s="11">
        <v>1</v>
      </c>
      <c r="F9" s="11"/>
      <c r="G9" s="11"/>
      <c r="H9" s="11"/>
      <c r="I9" s="11"/>
      <c r="J9" s="11"/>
      <c r="K9" s="11"/>
      <c r="L9" s="4">
        <f t="shared" si="1"/>
        <v>2</v>
      </c>
    </row>
    <row r="10" spans="1:12" ht="14.25">
      <c r="A10" s="8">
        <v>39</v>
      </c>
      <c r="B10" s="9">
        <v>10</v>
      </c>
      <c r="C10" s="8" t="s">
        <v>24</v>
      </c>
      <c r="D10" s="10"/>
      <c r="E10" s="11"/>
      <c r="F10" s="11"/>
      <c r="G10" s="11">
        <v>1</v>
      </c>
      <c r="H10" s="11"/>
      <c r="I10" s="11"/>
      <c r="J10" s="11"/>
      <c r="K10" s="11"/>
      <c r="L10" s="4">
        <f t="shared" si="1"/>
        <v>1</v>
      </c>
    </row>
    <row r="11" spans="1:12" ht="14.25">
      <c r="A11" s="8">
        <v>44</v>
      </c>
      <c r="B11" s="9">
        <v>20</v>
      </c>
      <c r="C11" s="8" t="s">
        <v>25</v>
      </c>
      <c r="D11" s="10"/>
      <c r="E11" s="11"/>
      <c r="F11" s="11"/>
      <c r="G11" s="11"/>
      <c r="H11" s="11"/>
      <c r="I11" s="11"/>
      <c r="J11" s="11"/>
      <c r="K11" s="11"/>
      <c r="L11" s="4">
        <f t="shared" si="1"/>
        <v>0</v>
      </c>
    </row>
    <row r="12" spans="1:12" ht="14.25">
      <c r="A12" s="8">
        <v>52</v>
      </c>
      <c r="B12" s="9">
        <v>5</v>
      </c>
      <c r="C12" s="8" t="s">
        <v>26</v>
      </c>
      <c r="D12" s="10">
        <v>1</v>
      </c>
      <c r="E12" s="11">
        <v>1</v>
      </c>
      <c r="F12" s="11">
        <v>1</v>
      </c>
      <c r="G12" s="11"/>
      <c r="H12" s="11"/>
      <c r="I12" s="11">
        <v>1</v>
      </c>
      <c r="J12" s="11">
        <v>1</v>
      </c>
      <c r="K12" s="11"/>
      <c r="L12" s="4">
        <f t="shared" si="1"/>
        <v>5</v>
      </c>
    </row>
    <row r="13" spans="1:12" ht="14.25">
      <c r="A13" s="8">
        <v>33</v>
      </c>
      <c r="B13" s="9">
        <v>5</v>
      </c>
      <c r="C13" s="8" t="s">
        <v>27</v>
      </c>
      <c r="D13" s="10">
        <v>1</v>
      </c>
      <c r="E13" s="11">
        <v>1</v>
      </c>
      <c r="F13" s="11"/>
      <c r="G13" s="11"/>
      <c r="H13" s="11"/>
      <c r="I13" s="11"/>
      <c r="J13" s="11"/>
      <c r="K13" s="11"/>
      <c r="L13" s="4">
        <f t="shared" si="1"/>
        <v>2</v>
      </c>
    </row>
    <row r="14" spans="1:12" ht="14.25">
      <c r="A14" s="8">
        <v>20</v>
      </c>
      <c r="B14" s="9">
        <v>20</v>
      </c>
      <c r="C14" s="8" t="s">
        <v>28</v>
      </c>
      <c r="D14" s="10"/>
      <c r="E14" s="11"/>
      <c r="F14" s="11"/>
      <c r="G14" s="11"/>
      <c r="H14" s="11"/>
      <c r="I14" s="11"/>
      <c r="J14" s="11"/>
      <c r="K14" s="11"/>
      <c r="L14" s="4">
        <f t="shared" si="1"/>
        <v>0</v>
      </c>
    </row>
    <row r="15" spans="1:12" ht="14.25">
      <c r="A15" s="8">
        <v>48</v>
      </c>
      <c r="B15" s="9">
        <v>5</v>
      </c>
      <c r="C15" s="8" t="s">
        <v>29</v>
      </c>
      <c r="D15" s="10"/>
      <c r="E15" s="11"/>
      <c r="F15" s="11">
        <v>1</v>
      </c>
      <c r="G15" s="11">
        <v>1</v>
      </c>
      <c r="H15" s="11">
        <v>1</v>
      </c>
      <c r="I15" s="11">
        <v>1</v>
      </c>
      <c r="J15" s="11"/>
      <c r="K15" s="11"/>
      <c r="L15" s="4">
        <f t="shared" si="1"/>
        <v>4</v>
      </c>
    </row>
    <row r="16" spans="1:12" ht="14.25">
      <c r="A16" s="8">
        <v>17</v>
      </c>
      <c r="B16" s="9">
        <v>10</v>
      </c>
      <c r="C16" s="8" t="s">
        <v>30</v>
      </c>
      <c r="D16" s="10"/>
      <c r="E16" s="11"/>
      <c r="F16" s="11"/>
      <c r="G16" s="11"/>
      <c r="H16" s="11"/>
      <c r="I16" s="11"/>
      <c r="J16" s="11"/>
      <c r="K16" s="11"/>
      <c r="L16" s="4">
        <f t="shared" si="1"/>
        <v>0</v>
      </c>
    </row>
    <row r="17" spans="1:12" ht="14.25">
      <c r="A17" s="8">
        <v>77</v>
      </c>
      <c r="B17" s="9">
        <v>15</v>
      </c>
      <c r="C17" s="8" t="s">
        <v>31</v>
      </c>
      <c r="D17" s="10"/>
      <c r="E17" s="11"/>
      <c r="F17" s="11"/>
      <c r="G17" s="11"/>
      <c r="H17" s="11">
        <v>1</v>
      </c>
      <c r="I17" s="11"/>
      <c r="J17" s="11"/>
      <c r="K17" s="11"/>
      <c r="L17" s="4">
        <f t="shared" si="1"/>
        <v>1</v>
      </c>
    </row>
    <row r="18" spans="1:12" ht="14.25">
      <c r="A18" s="8">
        <v>26</v>
      </c>
      <c r="B18" s="9">
        <v>20</v>
      </c>
      <c r="C18" s="8" t="s">
        <v>32</v>
      </c>
      <c r="D18" s="10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/>
      <c r="L18" s="4">
        <f t="shared" si="1"/>
        <v>7</v>
      </c>
    </row>
    <row r="19" spans="1:12" ht="14.25">
      <c r="A19" s="8">
        <v>21</v>
      </c>
      <c r="B19" s="9">
        <v>10</v>
      </c>
      <c r="C19" s="8" t="s">
        <v>33</v>
      </c>
      <c r="D19" s="10"/>
      <c r="E19" s="11"/>
      <c r="F19" s="11"/>
      <c r="G19" s="11"/>
      <c r="H19" s="11"/>
      <c r="I19" s="11"/>
      <c r="J19" s="11"/>
      <c r="K19" s="11"/>
      <c r="L19" s="4">
        <f t="shared" si="1"/>
        <v>0</v>
      </c>
    </row>
    <row r="20" spans="1:12" ht="14.25">
      <c r="A20" s="8">
        <v>43</v>
      </c>
      <c r="B20" s="9">
        <v>15</v>
      </c>
      <c r="C20" s="8" t="s">
        <v>34</v>
      </c>
      <c r="D20" s="10"/>
      <c r="E20" s="11"/>
      <c r="F20" s="11"/>
      <c r="G20" s="11"/>
      <c r="H20" s="11">
        <v>1</v>
      </c>
      <c r="I20" s="11"/>
      <c r="J20" s="11"/>
      <c r="K20" s="11"/>
      <c r="L20" s="4">
        <f t="shared" si="1"/>
        <v>1</v>
      </c>
    </row>
    <row r="21" spans="1:12" ht="14.25">
      <c r="A21" s="8">
        <v>78</v>
      </c>
      <c r="B21" s="9">
        <v>5</v>
      </c>
      <c r="C21" s="8" t="s">
        <v>35</v>
      </c>
      <c r="D21" s="10"/>
      <c r="E21" s="11"/>
      <c r="F21" s="11">
        <v>1</v>
      </c>
      <c r="G21" s="11"/>
      <c r="H21" s="11">
        <v>1</v>
      </c>
      <c r="I21" s="11"/>
      <c r="J21" s="11"/>
      <c r="K21" s="11"/>
      <c r="L21" s="4">
        <f t="shared" si="1"/>
        <v>2</v>
      </c>
    </row>
    <row r="22" spans="1:12" ht="14.25">
      <c r="A22" s="8">
        <v>9</v>
      </c>
      <c r="B22" s="9">
        <v>10</v>
      </c>
      <c r="C22" s="8" t="s">
        <v>36</v>
      </c>
      <c r="D22" s="10">
        <v>1</v>
      </c>
      <c r="E22" s="11"/>
      <c r="F22" s="11">
        <v>1</v>
      </c>
      <c r="G22" s="11">
        <v>1</v>
      </c>
      <c r="H22" s="11">
        <v>1</v>
      </c>
      <c r="I22" s="11"/>
      <c r="J22" s="11">
        <v>1</v>
      </c>
      <c r="K22" s="11">
        <v>1</v>
      </c>
      <c r="L22" s="4">
        <f>SUM(D22:K22)</f>
        <v>6</v>
      </c>
    </row>
    <row r="23" spans="1:12" ht="14.25">
      <c r="A23" s="8">
        <v>50</v>
      </c>
      <c r="B23" s="9">
        <v>5</v>
      </c>
      <c r="C23" s="8" t="s">
        <v>37</v>
      </c>
      <c r="D23" s="10">
        <v>1</v>
      </c>
      <c r="E23" s="11">
        <v>1</v>
      </c>
      <c r="F23" s="11"/>
      <c r="G23" s="11">
        <v>1</v>
      </c>
      <c r="H23" s="11"/>
      <c r="I23" s="11"/>
      <c r="J23" s="11"/>
      <c r="K23" s="11"/>
      <c r="L23" s="4">
        <f t="shared" si="1"/>
        <v>3</v>
      </c>
    </row>
    <row r="24" spans="1:12" ht="14.25">
      <c r="A24" s="8">
        <v>37</v>
      </c>
      <c r="B24" s="9">
        <v>5</v>
      </c>
      <c r="C24" s="8" t="s">
        <v>38</v>
      </c>
      <c r="D24" s="10">
        <v>1</v>
      </c>
      <c r="E24" s="11"/>
      <c r="F24" s="11"/>
      <c r="G24" s="11"/>
      <c r="H24" s="11"/>
      <c r="I24" s="11"/>
      <c r="J24" s="11"/>
      <c r="K24" s="11"/>
      <c r="L24" s="4">
        <f t="shared" si="1"/>
        <v>1</v>
      </c>
    </row>
    <row r="25" spans="1:12" ht="14.25">
      <c r="A25" s="8">
        <v>2</v>
      </c>
      <c r="B25" s="9">
        <v>5</v>
      </c>
      <c r="C25" s="8" t="s">
        <v>39</v>
      </c>
      <c r="D25" s="10"/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/>
      <c r="K25" s="11"/>
      <c r="L25" s="4">
        <f t="shared" si="1"/>
        <v>5</v>
      </c>
    </row>
    <row r="26" spans="1:12" ht="14.25">
      <c r="A26" s="8">
        <v>84</v>
      </c>
      <c r="B26" s="9">
        <v>5</v>
      </c>
      <c r="C26" s="8" t="s">
        <v>40</v>
      </c>
      <c r="D26" s="10">
        <v>1</v>
      </c>
      <c r="E26" s="11">
        <v>1</v>
      </c>
      <c r="F26" s="11"/>
      <c r="G26" s="11"/>
      <c r="H26" s="11">
        <v>1</v>
      </c>
      <c r="I26" s="11">
        <v>1</v>
      </c>
      <c r="J26" s="11">
        <v>1</v>
      </c>
      <c r="K26" s="11"/>
      <c r="L26" s="4">
        <f t="shared" si="1"/>
        <v>5</v>
      </c>
    </row>
    <row r="27" spans="1:12" ht="14.25">
      <c r="A27" s="8">
        <v>71</v>
      </c>
      <c r="B27" s="9">
        <v>10</v>
      </c>
      <c r="C27" s="8" t="s">
        <v>41</v>
      </c>
      <c r="D27" s="10">
        <v>1</v>
      </c>
      <c r="E27" s="11"/>
      <c r="F27" s="11">
        <v>1</v>
      </c>
      <c r="G27" s="11">
        <v>1</v>
      </c>
      <c r="H27" s="11"/>
      <c r="I27" s="11"/>
      <c r="J27" s="11"/>
      <c r="K27" s="11"/>
      <c r="L27" s="4">
        <f t="shared" si="1"/>
        <v>3</v>
      </c>
    </row>
    <row r="28" spans="1:12" ht="14.25">
      <c r="A28" s="8">
        <v>81</v>
      </c>
      <c r="B28" s="9">
        <v>5</v>
      </c>
      <c r="C28" s="8" t="s">
        <v>42</v>
      </c>
      <c r="D28" s="10"/>
      <c r="E28" s="11"/>
      <c r="F28" s="11"/>
      <c r="G28" s="11"/>
      <c r="H28" s="11"/>
      <c r="I28" s="11"/>
      <c r="J28" s="11"/>
      <c r="K28" s="11"/>
      <c r="L28" s="4">
        <f t="shared" si="1"/>
        <v>0</v>
      </c>
    </row>
    <row r="29" spans="1:12" ht="14.25">
      <c r="A29" s="8">
        <v>55</v>
      </c>
      <c r="B29" s="9">
        <v>5</v>
      </c>
      <c r="C29" s="8" t="s">
        <v>43</v>
      </c>
      <c r="D29" s="10"/>
      <c r="E29" s="11">
        <v>1</v>
      </c>
      <c r="F29" s="11">
        <v>1</v>
      </c>
      <c r="G29" s="11"/>
      <c r="H29" s="11"/>
      <c r="I29" s="11"/>
      <c r="J29" s="11"/>
      <c r="K29" s="11"/>
      <c r="L29" s="4">
        <f t="shared" si="1"/>
        <v>2</v>
      </c>
    </row>
    <row r="30" spans="1:12" ht="14.25">
      <c r="A30" s="8">
        <v>63</v>
      </c>
      <c r="B30" s="9">
        <v>5</v>
      </c>
      <c r="C30" s="8" t="s">
        <v>44</v>
      </c>
      <c r="D30" s="10"/>
      <c r="E30" s="11"/>
      <c r="F30" s="11">
        <v>1</v>
      </c>
      <c r="G30" s="11">
        <v>1</v>
      </c>
      <c r="H30" s="11"/>
      <c r="I30" s="11">
        <v>1</v>
      </c>
      <c r="J30" s="11">
        <v>1</v>
      </c>
      <c r="K30" s="11"/>
      <c r="L30" s="4">
        <f t="shared" si="1"/>
        <v>4</v>
      </c>
    </row>
    <row r="31" spans="1:12" ht="14.25">
      <c r="A31" s="8">
        <v>32</v>
      </c>
      <c r="B31" s="9">
        <v>5</v>
      </c>
      <c r="C31" s="8" t="s">
        <v>45</v>
      </c>
      <c r="D31" s="10">
        <v>1</v>
      </c>
      <c r="E31" s="11">
        <v>1</v>
      </c>
      <c r="F31" s="11"/>
      <c r="G31" s="11"/>
      <c r="H31" s="11"/>
      <c r="I31" s="11"/>
      <c r="J31" s="11"/>
      <c r="K31" s="11"/>
      <c r="L31" s="4">
        <f t="shared" si="1"/>
        <v>2</v>
      </c>
    </row>
    <row r="32" spans="1:12" ht="14.25">
      <c r="A32" s="8">
        <v>59</v>
      </c>
      <c r="B32" s="9">
        <v>5</v>
      </c>
      <c r="C32" s="8" t="s">
        <v>46</v>
      </c>
      <c r="D32" s="10"/>
      <c r="E32" s="11"/>
      <c r="F32" s="11"/>
      <c r="G32" s="11"/>
      <c r="H32" s="11"/>
      <c r="I32" s="11"/>
      <c r="J32" s="11"/>
      <c r="K32" s="11"/>
      <c r="L32" s="4">
        <f t="shared" si="1"/>
        <v>0</v>
      </c>
    </row>
    <row r="33" spans="1:12" ht="14.25">
      <c r="A33" s="8">
        <v>45</v>
      </c>
      <c r="B33" s="9">
        <v>10</v>
      </c>
      <c r="C33" s="8" t="s">
        <v>47</v>
      </c>
      <c r="D33" s="10"/>
      <c r="E33" s="11"/>
      <c r="F33" s="11"/>
      <c r="G33" s="11"/>
      <c r="H33" s="11"/>
      <c r="I33" s="11"/>
      <c r="J33" s="11"/>
      <c r="K33" s="11"/>
      <c r="L33" s="4">
        <f t="shared" si="1"/>
        <v>0</v>
      </c>
    </row>
    <row r="34" spans="1:12" ht="14.25">
      <c r="A34" s="8">
        <v>41</v>
      </c>
      <c r="B34" s="9">
        <v>5</v>
      </c>
      <c r="C34" s="8" t="s">
        <v>48</v>
      </c>
      <c r="D34" s="10"/>
      <c r="E34" s="11"/>
      <c r="F34" s="11">
        <v>1</v>
      </c>
      <c r="G34" s="11"/>
      <c r="H34" s="11"/>
      <c r="I34" s="11"/>
      <c r="J34" s="11"/>
      <c r="K34" s="11"/>
      <c r="L34" s="4">
        <f t="shared" si="1"/>
        <v>1</v>
      </c>
    </row>
    <row r="35" spans="1:12" ht="14.25">
      <c r="A35" s="8">
        <v>27</v>
      </c>
      <c r="B35" s="9">
        <v>5</v>
      </c>
      <c r="C35" s="8" t="s">
        <v>49</v>
      </c>
      <c r="D35" s="10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  <c r="J35" s="11">
        <v>1</v>
      </c>
      <c r="K35" s="11"/>
      <c r="L35" s="4">
        <f aca="true" t="shared" si="2" ref="L35:L66">SUM(D35:K35)</f>
        <v>7</v>
      </c>
    </row>
    <row r="36" spans="1:12" ht="14.25">
      <c r="A36" s="8">
        <v>36</v>
      </c>
      <c r="B36" s="9">
        <v>5</v>
      </c>
      <c r="C36" s="8" t="s">
        <v>49</v>
      </c>
      <c r="D36" s="10"/>
      <c r="E36" s="11"/>
      <c r="F36" s="11"/>
      <c r="G36" s="11"/>
      <c r="H36" s="11"/>
      <c r="I36" s="11"/>
      <c r="J36" s="11"/>
      <c r="K36" s="11"/>
      <c r="L36" s="4">
        <f t="shared" si="2"/>
        <v>0</v>
      </c>
    </row>
    <row r="37" spans="1:12" ht="14.25">
      <c r="A37" s="8">
        <v>57</v>
      </c>
      <c r="B37" s="9">
        <v>5</v>
      </c>
      <c r="C37" s="8" t="s">
        <v>50</v>
      </c>
      <c r="D37" s="10">
        <v>1</v>
      </c>
      <c r="E37" s="11">
        <v>1</v>
      </c>
      <c r="F37" s="11">
        <v>1</v>
      </c>
      <c r="G37" s="11">
        <v>1</v>
      </c>
      <c r="H37" s="11"/>
      <c r="I37" s="11">
        <v>1</v>
      </c>
      <c r="J37" s="11"/>
      <c r="K37" s="11"/>
      <c r="L37" s="4">
        <f t="shared" si="2"/>
        <v>5</v>
      </c>
    </row>
    <row r="38" spans="1:12" ht="14.25">
      <c r="A38" s="8">
        <v>83</v>
      </c>
      <c r="B38" s="9">
        <v>15</v>
      </c>
      <c r="C38" s="8" t="s">
        <v>51</v>
      </c>
      <c r="D38" s="10">
        <v>1</v>
      </c>
      <c r="E38" s="11">
        <v>1</v>
      </c>
      <c r="F38" s="11"/>
      <c r="G38" s="11"/>
      <c r="H38" s="11"/>
      <c r="I38" s="11"/>
      <c r="J38" s="11"/>
      <c r="K38" s="11"/>
      <c r="L38" s="4">
        <f t="shared" si="2"/>
        <v>2</v>
      </c>
    </row>
    <row r="39" spans="1:12" ht="14.25">
      <c r="A39" s="8">
        <v>73</v>
      </c>
      <c r="B39" s="9">
        <v>5</v>
      </c>
      <c r="C39" s="8" t="s">
        <v>52</v>
      </c>
      <c r="D39" s="10">
        <v>1</v>
      </c>
      <c r="E39" s="11">
        <v>1</v>
      </c>
      <c r="F39" s="11">
        <v>1</v>
      </c>
      <c r="G39" s="11">
        <v>1</v>
      </c>
      <c r="H39" s="11"/>
      <c r="I39" s="11"/>
      <c r="J39" s="11">
        <v>1</v>
      </c>
      <c r="K39" s="11"/>
      <c r="L39" s="4">
        <f t="shared" si="2"/>
        <v>5</v>
      </c>
    </row>
    <row r="40" spans="1:12" ht="14.25">
      <c r="A40" s="8">
        <v>5</v>
      </c>
      <c r="B40" s="9">
        <v>10</v>
      </c>
      <c r="C40" s="8" t="s">
        <v>53</v>
      </c>
      <c r="D40" s="10"/>
      <c r="E40" s="11">
        <v>1</v>
      </c>
      <c r="F40" s="11">
        <v>1</v>
      </c>
      <c r="G40" s="11">
        <v>1</v>
      </c>
      <c r="H40" s="11">
        <v>1</v>
      </c>
      <c r="I40" s="11">
        <v>1</v>
      </c>
      <c r="J40" s="11"/>
      <c r="K40" s="11"/>
      <c r="L40" s="4">
        <f t="shared" si="2"/>
        <v>5</v>
      </c>
    </row>
    <row r="41" spans="1:12" ht="14.25">
      <c r="A41" s="8">
        <v>58</v>
      </c>
      <c r="B41" s="9">
        <v>10</v>
      </c>
      <c r="C41" s="8" t="s">
        <v>54</v>
      </c>
      <c r="D41" s="10">
        <v>1</v>
      </c>
      <c r="E41" s="11"/>
      <c r="F41" s="11"/>
      <c r="G41" s="11"/>
      <c r="H41" s="11"/>
      <c r="I41" s="11"/>
      <c r="J41" s="11"/>
      <c r="K41" s="11"/>
      <c r="L41" s="4">
        <f t="shared" si="2"/>
        <v>1</v>
      </c>
    </row>
    <row r="42" spans="1:12" ht="14.25">
      <c r="A42" s="8">
        <v>79</v>
      </c>
      <c r="B42" s="9">
        <v>5</v>
      </c>
      <c r="C42" s="8" t="s">
        <v>55</v>
      </c>
      <c r="D42" s="10"/>
      <c r="E42" s="11"/>
      <c r="F42" s="11"/>
      <c r="G42" s="11">
        <v>1</v>
      </c>
      <c r="H42" s="11"/>
      <c r="I42" s="11"/>
      <c r="J42" s="11"/>
      <c r="K42" s="11"/>
      <c r="L42" s="4">
        <f t="shared" si="2"/>
        <v>1</v>
      </c>
    </row>
    <row r="43" spans="1:12" ht="14.25">
      <c r="A43" s="8">
        <v>35</v>
      </c>
      <c r="B43" s="9">
        <v>15</v>
      </c>
      <c r="C43" s="8" t="s">
        <v>56</v>
      </c>
      <c r="D43" s="10">
        <v>1</v>
      </c>
      <c r="E43" s="11">
        <v>1</v>
      </c>
      <c r="F43" s="11"/>
      <c r="G43" s="11">
        <v>1</v>
      </c>
      <c r="H43" s="11"/>
      <c r="I43" s="11"/>
      <c r="J43" s="11"/>
      <c r="K43" s="11"/>
      <c r="L43" s="4">
        <f t="shared" si="2"/>
        <v>3</v>
      </c>
    </row>
    <row r="44" spans="1:12" ht="14.25">
      <c r="A44" s="8">
        <v>54</v>
      </c>
      <c r="B44" s="9">
        <v>20</v>
      </c>
      <c r="C44" s="8" t="s">
        <v>57</v>
      </c>
      <c r="D44" s="10">
        <v>1</v>
      </c>
      <c r="E44" s="11">
        <v>1</v>
      </c>
      <c r="F44" s="11"/>
      <c r="G44" s="11"/>
      <c r="H44" s="11"/>
      <c r="I44" s="11">
        <v>1</v>
      </c>
      <c r="J44" s="11"/>
      <c r="K44" s="11"/>
      <c r="L44" s="4">
        <f t="shared" si="2"/>
        <v>3</v>
      </c>
    </row>
    <row r="45" spans="1:12" ht="14.25">
      <c r="A45" s="8">
        <v>75</v>
      </c>
      <c r="B45" s="9">
        <v>15</v>
      </c>
      <c r="C45" s="8" t="s">
        <v>58</v>
      </c>
      <c r="D45" s="10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11"/>
      <c r="L45" s="4">
        <f t="shared" si="2"/>
        <v>7</v>
      </c>
    </row>
    <row r="46" spans="1:12" ht="14.25">
      <c r="A46" s="8">
        <v>80</v>
      </c>
      <c r="B46" s="9">
        <v>5</v>
      </c>
      <c r="C46" s="8" t="s">
        <v>59</v>
      </c>
      <c r="D46" s="10"/>
      <c r="E46" s="11"/>
      <c r="F46" s="11">
        <v>1</v>
      </c>
      <c r="G46" s="11">
        <v>1</v>
      </c>
      <c r="H46" s="11"/>
      <c r="I46" s="11"/>
      <c r="J46" s="11">
        <v>1</v>
      </c>
      <c r="K46" s="11"/>
      <c r="L46" s="4">
        <f t="shared" si="2"/>
        <v>3</v>
      </c>
    </row>
    <row r="47" spans="1:12" ht="14.25">
      <c r="A47" s="8">
        <v>61</v>
      </c>
      <c r="B47" s="9">
        <v>10</v>
      </c>
      <c r="C47" s="8" t="s">
        <v>60</v>
      </c>
      <c r="D47" s="10"/>
      <c r="E47" s="11"/>
      <c r="F47" s="11"/>
      <c r="G47" s="11"/>
      <c r="H47" s="11"/>
      <c r="I47" s="11"/>
      <c r="J47" s="11"/>
      <c r="K47" s="11"/>
      <c r="L47" s="4">
        <f t="shared" si="2"/>
        <v>0</v>
      </c>
    </row>
    <row r="48" spans="1:12" ht="14.25">
      <c r="A48" s="8">
        <v>8</v>
      </c>
      <c r="B48" s="9">
        <v>5</v>
      </c>
      <c r="C48" s="8" t="s">
        <v>61</v>
      </c>
      <c r="D48" s="10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  <c r="J48" s="11">
        <v>1</v>
      </c>
      <c r="K48" s="11">
        <v>1</v>
      </c>
      <c r="L48" s="4">
        <f>SUM(D48:K48)</f>
        <v>8</v>
      </c>
    </row>
    <row r="49" spans="1:12" ht="14.25">
      <c r="A49" s="8">
        <v>13</v>
      </c>
      <c r="B49" s="9">
        <v>10</v>
      </c>
      <c r="C49" s="8" t="s">
        <v>62</v>
      </c>
      <c r="D49" s="10"/>
      <c r="E49" s="11"/>
      <c r="F49" s="11"/>
      <c r="G49" s="11"/>
      <c r="H49" s="11"/>
      <c r="I49" s="11"/>
      <c r="J49" s="11"/>
      <c r="K49" s="11"/>
      <c r="L49" s="4">
        <f t="shared" si="2"/>
        <v>0</v>
      </c>
    </row>
    <row r="50" spans="1:12" ht="14.25">
      <c r="A50" s="8">
        <v>38</v>
      </c>
      <c r="B50" s="9">
        <v>10</v>
      </c>
      <c r="C50" s="8" t="s">
        <v>63</v>
      </c>
      <c r="D50" s="10"/>
      <c r="E50" s="11"/>
      <c r="F50" s="11"/>
      <c r="G50" s="11">
        <v>1</v>
      </c>
      <c r="H50" s="11"/>
      <c r="I50" s="11"/>
      <c r="J50" s="11"/>
      <c r="K50" s="11"/>
      <c r="L50" s="4">
        <f t="shared" si="2"/>
        <v>1</v>
      </c>
    </row>
    <row r="51" spans="1:12" ht="14.25">
      <c r="A51" s="8">
        <v>46</v>
      </c>
      <c r="B51" s="9">
        <v>5</v>
      </c>
      <c r="C51" s="8" t="s">
        <v>64</v>
      </c>
      <c r="D51" s="10"/>
      <c r="E51" s="11"/>
      <c r="F51" s="11">
        <v>1</v>
      </c>
      <c r="G51" s="11"/>
      <c r="H51" s="11">
        <v>1</v>
      </c>
      <c r="I51" s="11">
        <v>1</v>
      </c>
      <c r="J51" s="11">
        <v>1</v>
      </c>
      <c r="K51" s="11"/>
      <c r="L51" s="4">
        <f t="shared" si="2"/>
        <v>4</v>
      </c>
    </row>
    <row r="52" spans="1:12" ht="14.25">
      <c r="A52" s="8">
        <v>74</v>
      </c>
      <c r="B52" s="9">
        <v>15</v>
      </c>
      <c r="C52" s="8" t="s">
        <v>65</v>
      </c>
      <c r="D52" s="10">
        <v>1</v>
      </c>
      <c r="E52" s="11">
        <v>1</v>
      </c>
      <c r="F52" s="11">
        <v>1</v>
      </c>
      <c r="G52" s="11">
        <v>1</v>
      </c>
      <c r="H52" s="11"/>
      <c r="I52" s="11"/>
      <c r="J52" s="11"/>
      <c r="K52" s="11"/>
      <c r="L52" s="4">
        <f t="shared" si="2"/>
        <v>4</v>
      </c>
    </row>
    <row r="53" spans="1:12" ht="14.25">
      <c r="A53" s="8">
        <v>10</v>
      </c>
      <c r="B53" s="9">
        <v>5</v>
      </c>
      <c r="C53" s="8" t="s">
        <v>66</v>
      </c>
      <c r="D53" s="10">
        <v>1</v>
      </c>
      <c r="E53" s="11"/>
      <c r="F53" s="11">
        <v>1</v>
      </c>
      <c r="G53" s="11">
        <v>1</v>
      </c>
      <c r="H53" s="11">
        <v>1</v>
      </c>
      <c r="I53" s="11">
        <v>1</v>
      </c>
      <c r="J53" s="11">
        <v>1</v>
      </c>
      <c r="K53" s="11">
        <v>1</v>
      </c>
      <c r="L53" s="4">
        <f>SUM(D53:K53)</f>
        <v>7</v>
      </c>
    </row>
    <row r="54" spans="1:12" ht="14.25">
      <c r="A54" s="8">
        <v>34</v>
      </c>
      <c r="B54" s="9">
        <v>15</v>
      </c>
      <c r="C54" s="8" t="s">
        <v>67</v>
      </c>
      <c r="D54" s="10"/>
      <c r="E54" s="11"/>
      <c r="F54" s="11"/>
      <c r="G54" s="11"/>
      <c r="H54" s="11"/>
      <c r="I54" s="11"/>
      <c r="J54" s="11"/>
      <c r="K54" s="11"/>
      <c r="L54" s="4">
        <f t="shared" si="2"/>
        <v>0</v>
      </c>
    </row>
    <row r="55" spans="1:12" ht="14.25">
      <c r="A55" s="8">
        <v>64</v>
      </c>
      <c r="B55" s="9">
        <v>5</v>
      </c>
      <c r="C55" s="8" t="s">
        <v>68</v>
      </c>
      <c r="D55" s="10"/>
      <c r="E55" s="11"/>
      <c r="F55" s="11">
        <v>1</v>
      </c>
      <c r="G55" s="11">
        <v>1</v>
      </c>
      <c r="H55" s="11"/>
      <c r="I55" s="11">
        <v>1</v>
      </c>
      <c r="J55" s="11"/>
      <c r="K55" s="11"/>
      <c r="L55" s="4">
        <f t="shared" si="2"/>
        <v>3</v>
      </c>
    </row>
    <row r="56" spans="1:12" ht="14.25">
      <c r="A56" s="8">
        <v>86</v>
      </c>
      <c r="B56" s="9">
        <v>5</v>
      </c>
      <c r="C56" s="8" t="s">
        <v>69</v>
      </c>
      <c r="D56" s="10">
        <v>1</v>
      </c>
      <c r="E56" s="11">
        <v>1</v>
      </c>
      <c r="F56" s="11"/>
      <c r="G56" s="11"/>
      <c r="H56" s="11"/>
      <c r="I56" s="11"/>
      <c r="J56" s="11"/>
      <c r="K56" s="11"/>
      <c r="L56" s="4">
        <f t="shared" si="2"/>
        <v>2</v>
      </c>
    </row>
    <row r="57" spans="1:12" ht="14.25">
      <c r="A57" s="8">
        <v>56</v>
      </c>
      <c r="B57" s="9">
        <v>10</v>
      </c>
      <c r="C57" s="8" t="s">
        <v>70</v>
      </c>
      <c r="D57" s="10"/>
      <c r="E57" s="11"/>
      <c r="F57" s="11"/>
      <c r="G57" s="11"/>
      <c r="H57" s="11"/>
      <c r="I57" s="11"/>
      <c r="J57" s="11"/>
      <c r="K57" s="11"/>
      <c r="L57" s="4">
        <f t="shared" si="2"/>
        <v>0</v>
      </c>
    </row>
    <row r="58" spans="1:12" ht="14.25">
      <c r="A58" s="8">
        <v>23</v>
      </c>
      <c r="B58" s="9">
        <v>10</v>
      </c>
      <c r="C58" s="8" t="s">
        <v>71</v>
      </c>
      <c r="D58" s="10"/>
      <c r="E58" s="11"/>
      <c r="F58" s="11"/>
      <c r="G58" s="11"/>
      <c r="H58" s="11">
        <v>1</v>
      </c>
      <c r="I58" s="11"/>
      <c r="J58" s="11"/>
      <c r="K58" s="11"/>
      <c r="L58" s="4">
        <f t="shared" si="2"/>
        <v>1</v>
      </c>
    </row>
    <row r="59" spans="1:12" ht="14.25">
      <c r="A59" s="8">
        <v>69</v>
      </c>
      <c r="B59" s="9">
        <v>5</v>
      </c>
      <c r="C59" s="8" t="s">
        <v>72</v>
      </c>
      <c r="D59" s="10"/>
      <c r="E59" s="11"/>
      <c r="F59" s="11"/>
      <c r="G59" s="11"/>
      <c r="H59" s="11">
        <v>1</v>
      </c>
      <c r="I59" s="11">
        <v>1</v>
      </c>
      <c r="J59" s="11"/>
      <c r="K59" s="11"/>
      <c r="L59" s="4">
        <f t="shared" si="2"/>
        <v>2</v>
      </c>
    </row>
    <row r="60" spans="1:12" ht="14.25">
      <c r="A60" s="8">
        <v>11</v>
      </c>
      <c r="B60" s="9">
        <v>5</v>
      </c>
      <c r="C60" s="8" t="s">
        <v>73</v>
      </c>
      <c r="D60" s="10">
        <v>1</v>
      </c>
      <c r="E60" s="11"/>
      <c r="F60" s="11">
        <v>1</v>
      </c>
      <c r="G60" s="11">
        <v>1</v>
      </c>
      <c r="H60" s="11">
        <v>1</v>
      </c>
      <c r="I60" s="11">
        <v>1</v>
      </c>
      <c r="J60" s="11">
        <v>1</v>
      </c>
      <c r="K60" s="11"/>
      <c r="L60" s="4">
        <f t="shared" si="2"/>
        <v>6</v>
      </c>
    </row>
    <row r="61" spans="1:12" ht="14.25">
      <c r="A61" s="8">
        <v>3</v>
      </c>
      <c r="B61" s="9">
        <v>15</v>
      </c>
      <c r="C61" s="8" t="s">
        <v>74</v>
      </c>
      <c r="D61" s="10">
        <v>1</v>
      </c>
      <c r="E61" s="11"/>
      <c r="F61" s="11"/>
      <c r="G61" s="11">
        <v>1</v>
      </c>
      <c r="H61" s="11"/>
      <c r="I61" s="11"/>
      <c r="J61" s="11">
        <v>1</v>
      </c>
      <c r="K61" s="11"/>
      <c r="L61" s="4">
        <f t="shared" si="2"/>
        <v>3</v>
      </c>
    </row>
    <row r="62" spans="1:12" ht="14.25">
      <c r="A62" s="8">
        <v>42</v>
      </c>
      <c r="B62" s="9">
        <v>15</v>
      </c>
      <c r="C62" s="8" t="s">
        <v>75</v>
      </c>
      <c r="D62" s="10"/>
      <c r="E62" s="11"/>
      <c r="F62" s="11">
        <v>1</v>
      </c>
      <c r="G62" s="11"/>
      <c r="H62" s="11">
        <v>1</v>
      </c>
      <c r="I62" s="11"/>
      <c r="J62" s="11"/>
      <c r="K62" s="11"/>
      <c r="L62" s="4">
        <f t="shared" si="2"/>
        <v>2</v>
      </c>
    </row>
    <row r="63" spans="1:12" ht="14.25">
      <c r="A63" s="8">
        <v>65</v>
      </c>
      <c r="B63" s="9">
        <v>5</v>
      </c>
      <c r="C63" s="8" t="s">
        <v>76</v>
      </c>
      <c r="D63" s="10"/>
      <c r="E63" s="11"/>
      <c r="F63" s="11"/>
      <c r="G63" s="11"/>
      <c r="H63" s="11"/>
      <c r="I63" s="11"/>
      <c r="J63" s="11"/>
      <c r="K63" s="11"/>
      <c r="L63" s="4">
        <f t="shared" si="2"/>
        <v>0</v>
      </c>
    </row>
    <row r="64" spans="1:12" ht="14.25">
      <c r="A64" s="8">
        <v>51</v>
      </c>
      <c r="B64" s="9">
        <v>10</v>
      </c>
      <c r="C64" s="8" t="s">
        <v>77</v>
      </c>
      <c r="D64" s="10"/>
      <c r="E64" s="11"/>
      <c r="F64" s="11">
        <v>1</v>
      </c>
      <c r="G64" s="11">
        <v>1</v>
      </c>
      <c r="H64" s="11">
        <v>1</v>
      </c>
      <c r="I64" s="11"/>
      <c r="J64" s="11"/>
      <c r="K64" s="11"/>
      <c r="L64" s="4">
        <f t="shared" si="2"/>
        <v>3</v>
      </c>
    </row>
    <row r="65" spans="1:12" ht="14.25">
      <c r="A65" s="8">
        <v>70</v>
      </c>
      <c r="B65" s="9">
        <v>15</v>
      </c>
      <c r="C65" s="8" t="s">
        <v>78</v>
      </c>
      <c r="D65" s="10">
        <v>1</v>
      </c>
      <c r="E65" s="11">
        <v>1</v>
      </c>
      <c r="F65" s="11">
        <v>1</v>
      </c>
      <c r="G65" s="11">
        <v>1</v>
      </c>
      <c r="H65" s="11"/>
      <c r="I65" s="11"/>
      <c r="J65" s="11"/>
      <c r="K65" s="11">
        <v>1</v>
      </c>
      <c r="L65" s="4">
        <f>SUM(D65:K65)</f>
        <v>5</v>
      </c>
    </row>
    <row r="66" spans="1:12" ht="14.25">
      <c r="A66" s="8">
        <v>28</v>
      </c>
      <c r="B66" s="9">
        <v>10</v>
      </c>
      <c r="C66" s="8" t="s">
        <v>79</v>
      </c>
      <c r="D66" s="10"/>
      <c r="E66" s="11">
        <v>1</v>
      </c>
      <c r="F66" s="11">
        <v>1</v>
      </c>
      <c r="G66" s="11"/>
      <c r="H66" s="11">
        <v>1</v>
      </c>
      <c r="I66" s="11"/>
      <c r="J66" s="11"/>
      <c r="K66" s="11"/>
      <c r="L66" s="4">
        <f t="shared" si="2"/>
        <v>3</v>
      </c>
    </row>
    <row r="67" spans="1:12" ht="14.25">
      <c r="A67" s="8">
        <v>25</v>
      </c>
      <c r="B67" s="9">
        <v>15</v>
      </c>
      <c r="C67" s="8" t="s">
        <v>80</v>
      </c>
      <c r="D67" s="10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  <c r="J67" s="11">
        <v>1</v>
      </c>
      <c r="K67" s="11"/>
      <c r="L67" s="4">
        <f aca="true" t="shared" si="3" ref="L67:L82">SUM(D67:K67)</f>
        <v>7</v>
      </c>
    </row>
    <row r="68" spans="1:12" ht="14.25">
      <c r="A68" s="8">
        <v>49</v>
      </c>
      <c r="B68" s="9">
        <v>10</v>
      </c>
      <c r="C68" s="8" t="s">
        <v>81</v>
      </c>
      <c r="D68" s="10"/>
      <c r="E68" s="11"/>
      <c r="F68" s="11"/>
      <c r="G68" s="11"/>
      <c r="H68" s="11"/>
      <c r="I68" s="11"/>
      <c r="J68" s="11"/>
      <c r="K68" s="11"/>
      <c r="L68" s="4">
        <f t="shared" si="3"/>
        <v>0</v>
      </c>
    </row>
    <row r="69" spans="1:12" ht="14.25">
      <c r="A69" s="8">
        <v>12</v>
      </c>
      <c r="B69" s="9">
        <v>5</v>
      </c>
      <c r="C69" s="8" t="s">
        <v>82</v>
      </c>
      <c r="D69" s="10"/>
      <c r="E69" s="11"/>
      <c r="F69" s="11"/>
      <c r="G69" s="11"/>
      <c r="H69" s="11"/>
      <c r="I69" s="11"/>
      <c r="J69" s="11"/>
      <c r="K69" s="11"/>
      <c r="L69" s="4">
        <f t="shared" si="3"/>
        <v>0</v>
      </c>
    </row>
    <row r="70" spans="1:12" ht="14.25">
      <c r="A70" s="8">
        <v>66</v>
      </c>
      <c r="B70" s="9">
        <v>5</v>
      </c>
      <c r="C70" s="8" t="s">
        <v>83</v>
      </c>
      <c r="D70" s="10"/>
      <c r="E70" s="11"/>
      <c r="F70" s="11"/>
      <c r="G70" s="11"/>
      <c r="H70" s="11"/>
      <c r="I70" s="11">
        <v>1</v>
      </c>
      <c r="J70" s="11"/>
      <c r="K70" s="11"/>
      <c r="L70" s="4">
        <f t="shared" si="3"/>
        <v>1</v>
      </c>
    </row>
    <row r="71" spans="1:12" ht="14.25">
      <c r="A71" s="8">
        <v>87</v>
      </c>
      <c r="B71" s="9">
        <v>5</v>
      </c>
      <c r="C71" s="8" t="s">
        <v>84</v>
      </c>
      <c r="D71" s="10">
        <v>1</v>
      </c>
      <c r="E71" s="11">
        <v>1</v>
      </c>
      <c r="F71" s="11">
        <v>1</v>
      </c>
      <c r="G71" s="11">
        <v>1</v>
      </c>
      <c r="H71" s="11"/>
      <c r="I71" s="11">
        <v>1</v>
      </c>
      <c r="J71" s="11"/>
      <c r="K71" s="11"/>
      <c r="L71" s="4">
        <f t="shared" si="3"/>
        <v>5</v>
      </c>
    </row>
    <row r="72" spans="1:12" ht="14.25">
      <c r="A72" s="8">
        <v>7</v>
      </c>
      <c r="B72" s="9">
        <v>10</v>
      </c>
      <c r="C72" s="8" t="s">
        <v>85</v>
      </c>
      <c r="D72" s="10"/>
      <c r="E72" s="11">
        <v>1</v>
      </c>
      <c r="F72" s="11">
        <v>1</v>
      </c>
      <c r="G72" s="11">
        <v>1</v>
      </c>
      <c r="H72" s="11">
        <v>1</v>
      </c>
      <c r="I72" s="11">
        <v>1</v>
      </c>
      <c r="J72" s="11"/>
      <c r="K72" s="11"/>
      <c r="L72" s="4">
        <f t="shared" si="3"/>
        <v>5</v>
      </c>
    </row>
    <row r="73" spans="1:12" ht="14.25">
      <c r="A73" s="8">
        <v>30</v>
      </c>
      <c r="B73" s="9">
        <v>15</v>
      </c>
      <c r="C73" s="8" t="s">
        <v>86</v>
      </c>
      <c r="D73" s="10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  <c r="J73" s="11">
        <v>1</v>
      </c>
      <c r="K73" s="11"/>
      <c r="L73" s="4">
        <f t="shared" si="3"/>
        <v>7</v>
      </c>
    </row>
    <row r="74" spans="1:12" ht="14.25">
      <c r="A74" s="8">
        <v>60</v>
      </c>
      <c r="B74" s="9">
        <v>10</v>
      </c>
      <c r="C74" s="8" t="s">
        <v>87</v>
      </c>
      <c r="D74" s="10">
        <v>1</v>
      </c>
      <c r="E74" s="11">
        <v>1</v>
      </c>
      <c r="F74" s="11"/>
      <c r="G74" s="11"/>
      <c r="H74" s="11"/>
      <c r="I74" s="11">
        <v>1</v>
      </c>
      <c r="J74" s="11"/>
      <c r="K74" s="11"/>
      <c r="L74" s="4">
        <f t="shared" si="3"/>
        <v>3</v>
      </c>
    </row>
    <row r="75" spans="1:12" ht="14.25">
      <c r="A75" s="8">
        <v>76</v>
      </c>
      <c r="B75" s="9">
        <v>10</v>
      </c>
      <c r="C75" s="8" t="s">
        <v>88</v>
      </c>
      <c r="D75" s="10"/>
      <c r="E75" s="11">
        <v>1</v>
      </c>
      <c r="F75" s="11"/>
      <c r="G75" s="11"/>
      <c r="H75" s="11">
        <v>1</v>
      </c>
      <c r="I75" s="11"/>
      <c r="J75" s="11"/>
      <c r="K75" s="11"/>
      <c r="L75" s="4">
        <f t="shared" si="3"/>
        <v>2</v>
      </c>
    </row>
    <row r="76" spans="1:12" ht="14.25">
      <c r="A76" s="8">
        <v>68</v>
      </c>
      <c r="B76" s="9">
        <v>10</v>
      </c>
      <c r="C76" s="8" t="s">
        <v>89</v>
      </c>
      <c r="D76" s="10"/>
      <c r="E76" s="11"/>
      <c r="F76" s="11"/>
      <c r="G76" s="11"/>
      <c r="H76" s="11"/>
      <c r="I76" s="11"/>
      <c r="J76" s="11"/>
      <c r="K76" s="11"/>
      <c r="L76" s="4">
        <f t="shared" si="3"/>
        <v>0</v>
      </c>
    </row>
    <row r="77" spans="1:12" ht="14.25">
      <c r="A77" s="8">
        <v>14</v>
      </c>
      <c r="B77" s="9">
        <v>5</v>
      </c>
      <c r="C77" s="8" t="s">
        <v>90</v>
      </c>
      <c r="D77" s="10"/>
      <c r="E77" s="11"/>
      <c r="F77" s="11"/>
      <c r="G77" s="11"/>
      <c r="H77" s="11"/>
      <c r="I77" s="11"/>
      <c r="J77" s="11"/>
      <c r="K77" s="11"/>
      <c r="L77" s="4">
        <f t="shared" si="3"/>
        <v>0</v>
      </c>
    </row>
    <row r="78" spans="1:12" ht="14.25">
      <c r="A78" s="8">
        <v>19</v>
      </c>
      <c r="B78" s="9">
        <v>15</v>
      </c>
      <c r="C78" s="8" t="s">
        <v>91</v>
      </c>
      <c r="D78" s="10"/>
      <c r="E78" s="11"/>
      <c r="F78" s="11"/>
      <c r="G78" s="11"/>
      <c r="H78" s="11"/>
      <c r="I78" s="11"/>
      <c r="J78" s="11"/>
      <c r="K78" s="11"/>
      <c r="L78" s="4">
        <f t="shared" si="3"/>
        <v>0</v>
      </c>
    </row>
    <row r="79" spans="1:12" ht="14.25">
      <c r="A79" s="8">
        <v>22</v>
      </c>
      <c r="B79" s="9">
        <v>5</v>
      </c>
      <c r="C79" s="8" t="s">
        <v>92</v>
      </c>
      <c r="D79" s="10"/>
      <c r="E79" s="11"/>
      <c r="F79" s="11"/>
      <c r="G79" s="11"/>
      <c r="H79" s="11"/>
      <c r="I79" s="11"/>
      <c r="J79" s="11"/>
      <c r="K79" s="11"/>
      <c r="L79" s="4">
        <f t="shared" si="3"/>
        <v>0</v>
      </c>
    </row>
    <row r="80" spans="1:12" ht="14.25">
      <c r="A80" s="8">
        <v>29</v>
      </c>
      <c r="B80" s="9">
        <v>10</v>
      </c>
      <c r="C80" s="8" t="s">
        <v>93</v>
      </c>
      <c r="D80" s="10">
        <v>1</v>
      </c>
      <c r="E80" s="11"/>
      <c r="F80" s="11">
        <v>1</v>
      </c>
      <c r="G80" s="11">
        <v>1</v>
      </c>
      <c r="H80" s="11"/>
      <c r="I80" s="11"/>
      <c r="J80" s="11">
        <v>1</v>
      </c>
      <c r="K80" s="11"/>
      <c r="L80" s="4">
        <f t="shared" si="3"/>
        <v>4</v>
      </c>
    </row>
    <row r="81" spans="1:12" ht="14.25">
      <c r="A81" s="8">
        <v>4</v>
      </c>
      <c r="B81" s="9">
        <v>5</v>
      </c>
      <c r="C81" s="8" t="s">
        <v>94</v>
      </c>
      <c r="D81" s="10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  <c r="J81" s="11">
        <v>1</v>
      </c>
      <c r="K81" s="11"/>
      <c r="L81" s="4">
        <f t="shared" si="3"/>
        <v>7</v>
      </c>
    </row>
    <row r="82" spans="1:12" ht="14.25">
      <c r="A82" s="8">
        <v>1</v>
      </c>
      <c r="B82" s="9">
        <v>10</v>
      </c>
      <c r="C82" s="8" t="s">
        <v>95</v>
      </c>
      <c r="D82" s="10">
        <v>1</v>
      </c>
      <c r="E82" s="11">
        <v>1</v>
      </c>
      <c r="F82" s="11">
        <v>1</v>
      </c>
      <c r="G82" s="11">
        <v>1</v>
      </c>
      <c r="H82" s="11">
        <v>1</v>
      </c>
      <c r="I82" s="11"/>
      <c r="J82" s="11"/>
      <c r="K82" s="11"/>
      <c r="L82" s="4">
        <f t="shared" si="3"/>
        <v>5</v>
      </c>
    </row>
    <row r="83" spans="2:11" ht="14.25">
      <c r="B83" s="40" t="s">
        <v>16</v>
      </c>
      <c r="D83" s="4">
        <f aca="true" t="shared" si="4" ref="D83:K83">$B$3*D3+$B$4*D4+$B$5*D5+$B$6*D6+$B$7*D7+$B$8*D8+$B$9*D9+$B$10*D10+$B$11*D11+$B$12*D12+$B$13*D13+$B$14*D14+$B$15*D15+$B$16*D16+$B$17*D17+$B$18*D18+$B$19*D19+$B$20*D20+$B$21*D21+$B$22*D22+$B$23*D23+$B$24*D24+$B$25*D25+$B$26*D26+$B$27*D27+$B$28*D28+$B$29*D29+$B$30*D30+$B$31*D31+$B$32*D32+$B$33*D33+$B$34*D34+$B$35*D35+$B$36*D36+$B$37*D37+$B$38*D38+$B$39*D39+$B$40*D40+$B$41*D41+$B$42*D42+$B$43*D43+$B$44*D44+$B$45*D45+$B$46*D46+$B$47*D47+$B$48*D48+$B$49*D49+$B$50*D50+$B$51*D51+$B$52*D52+$B$53*D53+$B$54*D54+$B$55*D55+$B$56*D56+$B$57*D57+$B$58*D58+$B$59*D59+$B$60*D60+$B$61*D61+$B$62*D62+$B$63*D63+$B$64*D64+$B$65*D65+$B$66*D66+$B$67*D67+$B$68*D68+$B$69*D69+$B$70*D70+$B$71*D71+$B$72*D72+$B$73*D73+$B$74*D74+$B$75*D75+$B$76*D76+$B$77*D77+$B$78*D78+$B$79*D79+$B$80*D80+$B$81*D81+$B$82*D82</f>
        <v>315</v>
      </c>
      <c r="E83" s="4">
        <f t="shared" si="4"/>
        <v>300</v>
      </c>
      <c r="F83" s="4">
        <f t="shared" si="4"/>
        <v>295</v>
      </c>
      <c r="G83" s="4">
        <f>$B$3*G3+$B$4*G4+$B$5*G5+$B$6*G6+$B$7*G7+$B$8*G8+$B$9*G9+$B$10*G10+$B$11*G11+$B$12*G12+$B$13*G13+$B$14*G14+$B$15*G15+$B$16*G16+$B$17*G17+$B$18*G18+$B$19*G19+$B$20*G20+$B$21*G21+$B$22*G22+$B$23*G23+$B$24*G24+$B$25*G25+$B$26*G26+$B$27*G27+$B$28*G28+$B$29*G29+$B$30*G30+$B$31*G31+$B$32*G32+$B$33*G33+$B$34*G34+$B$35*G35+$B$36*G36+$B$37*G37+$B$38*G38+$B$39*G39+$B$40*G40+$B$41*G41+$B$42*G42+$B$43*G43+$B$44*G44+$B$45*G45+$B$46*G46+$B$47*G47+$B$48*G48+$B$49*G49+$B$50*G50+$B$51*G51+$B$52*G52+$B$53*G53+$B$54*G54+$B$55*G55+$B$56*G56+$B$57*G57+$B$58*G58+$B$59*G59+$B$60*G60+$B$61*G61+$B$62*G62+$B$63*G63+$B$64*G64+$B$65*G65+$B$66*G66+$B$67*G67+$B$68*G68+$B$69*G69+$B$70*G70+$B$71*G71+$B$72*G72+$B$73*G73+$B$74*G74+$B$75*G75+$B$76*G76+$B$77*G77+$B$78*G78+$B$79*G79+$B$80*G80+$B$81*G81+$B$82*G82</f>
        <v>300</v>
      </c>
      <c r="H83" s="4">
        <f t="shared" si="4"/>
        <v>260</v>
      </c>
      <c r="I83" s="4">
        <f t="shared" si="4"/>
        <v>210</v>
      </c>
      <c r="J83" s="4">
        <f t="shared" si="4"/>
        <v>165</v>
      </c>
      <c r="K83" s="4">
        <f>$B$3*K3+$B$4*K4+$B$5*K5+$B$6*K6+$B$7*K7+$B$8*K8+$B$9*K9+$B$10*K10+$B$11*K11+$B$12*K12+$B$13*K13+$B$14*K14+$B$15*K15+$B$16*K16+$B$17*K17+$B$18*K18+$B$19*K19+$B$20*K20+$B$21*K21+$B$22*K22+$B$23*K23+$B$24*K24+$B$25*K25+$B$26*K26+$B$27*K27+$B$28*K28+$B$29*K29+$B$30*K30+$B$31*K31+$B$32*K32+$B$33*K33+$B$34*K34+$B$35*K35+$B$36*K36+$B$37*K37+$B$38*K38+$B$39*K39+$B$40*K40+$B$41*K41+$B$42*K42+$B$43*K43+$B$44*K44+$B$45*K45+$B$46*K46+$B$47*K47+$B$48*K48+$B$49*K49+$B$50*K50+$B$51*K51+$B$52*K52+$B$53*K53+$B$54*K54+$B$55*K55+$B$56*K56+$B$57*K57+$B$58*K58+$B$59*K59+$B$60*K60+$B$61*K61+$B$62*K62+$B$63*K63+$B$64*K64+$B$65*K65+$B$66*K66+$B$67*K67+$B$68*K68+$B$69*K69+$B$70*K70+$B$71*K71+$B$72*K72+$B$73*K73+$B$74*K74+$B$75*K75+$B$76*K76+$B$77*K77+$B$78*K78+$B$79*K79+$B$80*K80+$B$81*K81+$B$82*K82</f>
        <v>35</v>
      </c>
    </row>
    <row r="84" spans="2:11" ht="14.25">
      <c r="B84" s="4" t="s">
        <v>96</v>
      </c>
      <c r="D84" s="4">
        <f aca="true" t="shared" si="5" ref="D84:K84">700-D83</f>
        <v>385</v>
      </c>
      <c r="E84" s="4">
        <f t="shared" si="5"/>
        <v>400</v>
      </c>
      <c r="F84" s="4">
        <f t="shared" si="5"/>
        <v>405</v>
      </c>
      <c r="G84" s="4">
        <f>700-G83</f>
        <v>400</v>
      </c>
      <c r="H84" s="4">
        <f t="shared" si="5"/>
        <v>440</v>
      </c>
      <c r="I84" s="4">
        <f t="shared" si="5"/>
        <v>490</v>
      </c>
      <c r="J84" s="4">
        <f t="shared" si="5"/>
        <v>535</v>
      </c>
      <c r="K84" s="4">
        <f>700-K83</f>
        <v>665</v>
      </c>
    </row>
    <row r="85" ht="14.25">
      <c r="B85" s="4" t="s">
        <v>1</v>
      </c>
    </row>
    <row r="86" spans="2:3" ht="14.25">
      <c r="B86" s="50" t="s">
        <v>97</v>
      </c>
      <c r="C86" s="51"/>
    </row>
  </sheetData>
  <sheetProtection/>
  <mergeCells count="1">
    <mergeCell ref="B86:C86"/>
  </mergeCells>
  <printOptions/>
  <pageMargins left="0.7086614173228347" right="0.7086614173228347" top="0.36" bottom="0.34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Alexey Makunin</cp:lastModifiedBy>
  <cp:lastPrinted>2011-10-12T10:43:30Z</cp:lastPrinted>
  <dcterms:created xsi:type="dcterms:W3CDTF">2011-10-09T06:28:17Z</dcterms:created>
  <dcterms:modified xsi:type="dcterms:W3CDTF">2011-10-17T04:50:14Z</dcterms:modified>
  <cp:category/>
  <cp:version/>
  <cp:contentType/>
  <cp:contentStatus/>
</cp:coreProperties>
</file>